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NTAGIRO" sheetId="1" r:id="rId3"/>
    <sheet state="visible" name="GRAFICO" sheetId="2" r:id="rId4"/>
    <sheet state="visible" name="ASTA" sheetId="3" r:id="rId5"/>
  </sheets>
  <definedNames>
    <definedName hidden="1" localSheetId="0" name="_xlnm._FilterDatabase">FANTAGIRO!$A$87:$B$94</definedName>
  </definedNames>
  <calcPr/>
</workbook>
</file>

<file path=xl/sharedStrings.xml><?xml version="1.0" encoding="utf-8"?>
<sst xmlns="http://schemas.openxmlformats.org/spreadsheetml/2006/main" count="192" uniqueCount="156">
  <si>
    <t>FANTAGIRO 2024 (Memorial Silvio Berlusconi)</t>
  </si>
  <si>
    <t>PUNTEGGI</t>
  </si>
  <si>
    <t>LOMBO</t>
  </si>
  <si>
    <t>FIN</t>
  </si>
  <si>
    <t>TOT</t>
  </si>
  <si>
    <t>CEPEDA Jefferson Alexander</t>
  </si>
  <si>
    <t>JAKOBSEN Fabio</t>
  </si>
  <si>
    <t>UIJTDEBROEKS Cian</t>
  </si>
  <si>
    <t>CHAVES Esteban</t>
  </si>
  <si>
    <t>O'CONNOR Ben</t>
  </si>
  <si>
    <t>PELLIZZARI Giulio</t>
  </si>
  <si>
    <t>PITHIE Laurence</t>
  </si>
  <si>
    <t>LIPOWITZ Florian</t>
  </si>
  <si>
    <t>TAPPA</t>
  </si>
  <si>
    <t>PARZIALI</t>
  </si>
  <si>
    <t>SARZI</t>
  </si>
  <si>
    <t>LÓPEZ Juan Pedro</t>
  </si>
  <si>
    <t>GROVES Kaden</t>
  </si>
  <si>
    <t>GANNA Filippo</t>
  </si>
  <si>
    <t>BARDET Romain</t>
  </si>
  <si>
    <t>CARUSO Damiano</t>
  </si>
  <si>
    <t>CARCERE</t>
  </si>
  <si>
    <t>PARET-PEINTRE Aurélien</t>
  </si>
  <si>
    <t>RIT</t>
  </si>
  <si>
    <t>DUNBAR Eddie</t>
  </si>
  <si>
    <t>DOPING</t>
  </si>
  <si>
    <t>tolti tutti i punti conquistati dal ciclista</t>
  </si>
  <si>
    <t>PARET-PEINTRE Valentin</t>
  </si>
  <si>
    <t>1°</t>
  </si>
  <si>
    <t>2°</t>
  </si>
  <si>
    <t>3°</t>
  </si>
  <si>
    <t>4°</t>
  </si>
  <si>
    <t>5°</t>
  </si>
  <si>
    <t>6°</t>
  </si>
  <si>
    <t>7°</t>
  </si>
  <si>
    <t>ROSA</t>
  </si>
  <si>
    <t>CICLAMINO</t>
  </si>
  <si>
    <t>AZZURRA</t>
  </si>
  <si>
    <t>BONAZ</t>
  </si>
  <si>
    <t>BIANCA</t>
  </si>
  <si>
    <t>THOMAS Geraint</t>
  </si>
  <si>
    <t>INTERGIRO</t>
  </si>
  <si>
    <t>STORER Michael</t>
  </si>
  <si>
    <t>KOOIJ Olav</t>
  </si>
  <si>
    <t>Maglie finali</t>
  </si>
  <si>
    <t>EWAN Caleb</t>
  </si>
  <si>
    <t>GAVIRIA Fernando</t>
  </si>
  <si>
    <t>VAN POPPEL Danny</t>
  </si>
  <si>
    <t>BAUHAUS Phil</t>
  </si>
  <si>
    <t>MOLANO Juan Sebastián</t>
  </si>
  <si>
    <t>Ogni corridore puo vestire e di conseguenza fare punti in una tappa</t>
  </si>
  <si>
    <t xml:space="preserve">con una maglia sola (quella piu importante nell'ordine qua sopra) </t>
  </si>
  <si>
    <t>KALLE</t>
  </si>
  <si>
    <t>POGAČAR Tadej</t>
  </si>
  <si>
    <t>VALTER Attila</t>
  </si>
  <si>
    <t>note:</t>
  </si>
  <si>
    <t>AFFINI Edoardo</t>
  </si>
  <si>
    <t>per le maglie finali</t>
  </si>
  <si>
    <t>VENDRAME Andrea</t>
  </si>
  <si>
    <t>se un corridore si piazza in piu classifiche</t>
  </si>
  <si>
    <t>FORTUNATO Lorenzo</t>
  </si>
  <si>
    <t>prende i punti anche delle altre classifiche</t>
  </si>
  <si>
    <t>HIRT Jan</t>
  </si>
  <si>
    <t>non piu solo i punti di quella piu importante</t>
  </si>
  <si>
    <t>TRENTIN Matteo</t>
  </si>
  <si>
    <t>BAGIOLI Andrea</t>
  </si>
  <si>
    <t xml:space="preserve">In caso di parimerito vince chi ha il corridore </t>
  </si>
  <si>
    <t>della maglia rosa</t>
  </si>
  <si>
    <t>VENE</t>
  </si>
  <si>
    <t>Chi inizia il fantagiro senza tutti e 8 i corridori</t>
  </si>
  <si>
    <t>LUTSENKO Alexey</t>
  </si>
  <si>
    <t>avrà una penalizzazione di 10 punti per ogni</t>
  </si>
  <si>
    <t>CARR Simon</t>
  </si>
  <si>
    <t>corridore non comprato quindi come se fosse ritirato</t>
  </si>
  <si>
    <t>ARENSMAN Thymen</t>
  </si>
  <si>
    <t>LAPORTE Christophe</t>
  </si>
  <si>
    <t>MILAN Jonathan</t>
  </si>
  <si>
    <t>MILESI Lorenzo</t>
  </si>
  <si>
    <t>MARTÍNEZ Daniel Felipe</t>
  </si>
  <si>
    <t>MAFFO</t>
  </si>
  <si>
    <t>ZANA Filippo</t>
  </si>
  <si>
    <t>VELASCO Simone</t>
  </si>
  <si>
    <t>BAIS Davide</t>
  </si>
  <si>
    <t>OLDANI Stefano</t>
  </si>
  <si>
    <t>GHEBREIGZABHIER Amanuel</t>
  </si>
  <si>
    <t>STUYVEN Jasper</t>
  </si>
  <si>
    <t>VANSEVENANT Mauri</t>
  </si>
  <si>
    <t>BALLERINI Davide</t>
  </si>
  <si>
    <t>IASCHI</t>
  </si>
  <si>
    <t>DAINESE Alberto</t>
  </si>
  <si>
    <t>TIBERI Antonio</t>
  </si>
  <si>
    <t>ALAPHILIPPE Julian</t>
  </si>
  <si>
    <t>QUINTANA Nairo</t>
  </si>
  <si>
    <t>MERLIER Tim</t>
  </si>
  <si>
    <t>GIRMAY Biniam</t>
  </si>
  <si>
    <t>CIMOLAI Davide</t>
  </si>
  <si>
    <t>WOODS Michael</t>
  </si>
  <si>
    <t>CLASSIFICA</t>
  </si>
  <si>
    <t>PT</t>
  </si>
  <si>
    <t>TAPPE</t>
  </si>
  <si>
    <t>Kalle</t>
  </si>
  <si>
    <t>Lombo</t>
  </si>
  <si>
    <t>Vene</t>
  </si>
  <si>
    <t>Iaschi</t>
  </si>
  <si>
    <t>Bonaz</t>
  </si>
  <si>
    <t>Sarzi</t>
  </si>
  <si>
    <t>Pogacar</t>
  </si>
  <si>
    <t>Cepeda</t>
  </si>
  <si>
    <t>Lutsenko</t>
  </si>
  <si>
    <t>Dainese</t>
  </si>
  <si>
    <t>Thomas</t>
  </si>
  <si>
    <t>Lopez Juan Pedro</t>
  </si>
  <si>
    <t>Valter Attila</t>
  </si>
  <si>
    <t>Jakobsen</t>
  </si>
  <si>
    <t>Carr</t>
  </si>
  <si>
    <t>Tiberi</t>
  </si>
  <si>
    <t>Storer</t>
  </si>
  <si>
    <t>Groves</t>
  </si>
  <si>
    <t>Affini</t>
  </si>
  <si>
    <t>Uijtebroeks</t>
  </si>
  <si>
    <t>Aresman</t>
  </si>
  <si>
    <t>Alaphilippe</t>
  </si>
  <si>
    <t>Kooij</t>
  </si>
  <si>
    <t>Ganna</t>
  </si>
  <si>
    <t>Vendrame</t>
  </si>
  <si>
    <t>Chaves</t>
  </si>
  <si>
    <t>La porte</t>
  </si>
  <si>
    <t>Quintana</t>
  </si>
  <si>
    <t>Ewan</t>
  </si>
  <si>
    <t>Bardet</t>
  </si>
  <si>
    <t>Fortunato</t>
  </si>
  <si>
    <t>O'Connor</t>
  </si>
  <si>
    <t>Milan</t>
  </si>
  <si>
    <t>Merlier</t>
  </si>
  <si>
    <t>Gaviria</t>
  </si>
  <si>
    <t>Caruso</t>
  </si>
  <si>
    <t>Hirt</t>
  </si>
  <si>
    <t>Pellizzari</t>
  </si>
  <si>
    <t>Milesi</t>
  </si>
  <si>
    <t>Girmay</t>
  </si>
  <si>
    <t>Van poppel</t>
  </si>
  <si>
    <t>Paret peintre aurelien</t>
  </si>
  <si>
    <t>Trentin</t>
  </si>
  <si>
    <t>Pithie</t>
  </si>
  <si>
    <t>Martinez</t>
  </si>
  <si>
    <t>Cimolai</t>
  </si>
  <si>
    <t>Bauhaus</t>
  </si>
  <si>
    <t>Dumbar</t>
  </si>
  <si>
    <t>Bagioli</t>
  </si>
  <si>
    <t>Lipowitz</t>
  </si>
  <si>
    <t>Woods</t>
  </si>
  <si>
    <t>Molano</t>
  </si>
  <si>
    <t>Paret peintre valentin</t>
  </si>
  <si>
    <t>SPESA</t>
  </si>
  <si>
    <t>BUDGET</t>
  </si>
  <si>
    <t>RESIDUO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</si>
</sst>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</font>
    <font>
      <sz val="9.0"/>
      <color rgb="FF000000"/>
      <name val="Arial"/>
    </font>
    <font>
      <b/>
      <sz val="9.0"/>
      <color rgb="FF000000"/>
      <name val="Arial"/>
    </font>
    <font>
      <b/>
      <sz val="9.0"/>
      <color rgb="FFFF00FF"/>
      <name val="Arial"/>
    </font>
    <font>
      <sz val="9.0"/>
      <name val="Arial"/>
    </font>
    <font>
      <b/>
      <sz val="9.0"/>
      <color rgb="FFFF0000"/>
      <name val="Arial"/>
    </font>
    <font>
      <name val="Arial"/>
    </font>
    <font>
      <b/>
      <sz val="9.0"/>
      <name val="Arial"/>
    </font>
    <font>
      <b/>
      <sz val="9.0"/>
      <color rgb="FF95B3D7"/>
      <name val="Arial"/>
    </font>
    <font>
      <color rgb="FF000000"/>
    </font>
    <font>
      <b/>
      <sz val="9.0"/>
      <color rgb="FFC0C0C0"/>
      <name val="Arial"/>
    </font>
    <font>
      <b/>
      <sz val="9.0"/>
      <color rgb="FFFFFFFF"/>
      <name val="Arial"/>
    </font>
    <font>
      <b/>
      <name val="Arial"/>
    </font>
    <font>
      <sz val="10.0"/>
      <name val="Arial"/>
    </font>
    <font>
      <b/>
      <sz val="9.0"/>
      <color rgb="FFA64D79"/>
      <name val="Arial"/>
    </font>
    <font>
      <b/>
      <sz val="9.0"/>
      <color rgb="FF0070C0"/>
      <name val="Arial"/>
    </font>
    <font>
      <b/>
      <sz val="9.0"/>
      <color rgb="FFFF9900"/>
      <name val="Arial"/>
    </font>
    <font>
      <u/>
      <sz val="9.0"/>
      <name val="Arial"/>
    </font>
    <font>
      <b/>
      <sz val="10.0"/>
      <color rgb="FFFF0000"/>
      <name val="Arial"/>
    </font>
    <font/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EEECE1"/>
        <bgColor rgb="FFEEECE1"/>
      </patternFill>
    </fill>
  </fills>
  <borders count="9">
    <border/>
    <border>
      <bottom/>
    </border>
    <border>
      <top style="thin">
        <color rgb="FF000000"/>
      </top>
      <bottom style="thin">
        <color rgb="FF000000"/>
      </bottom>
    </border>
    <border>
      <right/>
    </border>
    <border>
      <right/>
      <bottom/>
    </border>
    <border>
      <top style="thin">
        <color rgb="FF000000"/>
      </top>
    </border>
    <border>
      <bottom style="thin">
        <color rgb="FF000000"/>
      </bottom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0"/>
    </xf>
    <xf borderId="0" fillId="2" fontId="2" numFmtId="0" xfId="0" applyAlignment="1" applyFont="1">
      <alignment horizontal="center" shrinkToFit="0" wrapText="0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shrinkToFit="0" wrapText="0"/>
    </xf>
    <xf borderId="0" fillId="0" fontId="5" numFmtId="0" xfId="0" applyAlignment="1" applyFont="1">
      <alignment vertical="bottom"/>
    </xf>
    <xf borderId="1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2" fillId="0" fontId="5" numFmtId="0" xfId="0" applyAlignment="1" applyBorder="1" applyFont="1">
      <alignment readingOrder="0" shrinkToFit="0" wrapText="0"/>
    </xf>
    <xf borderId="2" fillId="0" fontId="2" numFmtId="0" xfId="0" applyAlignment="1" applyBorder="1" applyFont="1">
      <alignment horizontal="center" shrinkToFit="0" wrapText="0"/>
    </xf>
    <xf borderId="2" fillId="0" fontId="2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center" shrinkToFit="0" wrapText="0"/>
    </xf>
    <xf borderId="3" fillId="0" fontId="7" numFmtId="0" xfId="0" applyAlignment="1" applyBorder="1" applyFont="1">
      <alignment horizontal="right" vertical="bottom"/>
    </xf>
    <xf borderId="4" fillId="3" fontId="7" numFmtId="0" xfId="0" applyAlignment="1" applyBorder="1" applyFill="1" applyFont="1">
      <alignment horizontal="right" vertical="bottom"/>
    </xf>
    <xf borderId="5" fillId="0" fontId="2" numFmtId="0" xfId="0" applyAlignment="1" applyBorder="1" applyFont="1">
      <alignment shrinkToFit="0" wrapText="0"/>
    </xf>
    <xf borderId="0" fillId="0" fontId="2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shrinkToFit="0" wrapText="0"/>
    </xf>
    <xf borderId="0" fillId="0" fontId="7" numFmtId="0" xfId="0" applyAlignment="1" applyFont="1">
      <alignment horizontal="right" vertical="bottom"/>
    </xf>
    <xf borderId="0" fillId="0" fontId="2" numFmtId="0" xfId="0" applyAlignment="1" applyFont="1">
      <alignment shrinkToFit="0" wrapText="0"/>
    </xf>
    <xf borderId="0" fillId="0" fontId="8" numFmtId="0" xfId="0" applyAlignment="1" applyFont="1">
      <alignment shrinkToFit="0" wrapText="0"/>
    </xf>
    <xf borderId="0" fillId="0" fontId="8" numFmtId="0" xfId="0" applyAlignment="1" applyFont="1">
      <alignment horizontal="center" readingOrder="0" shrinkToFit="0" wrapText="0"/>
    </xf>
    <xf borderId="0" fillId="0" fontId="2" numFmtId="0" xfId="0" applyAlignment="1" applyFont="1">
      <alignment readingOrder="0" shrinkToFit="0" wrapText="0"/>
    </xf>
    <xf borderId="0" fillId="0" fontId="9" numFmtId="0" xfId="0" applyFont="1"/>
    <xf borderId="6" fillId="0" fontId="2" numFmtId="0" xfId="0" applyAlignment="1" applyBorder="1" applyFont="1">
      <alignment shrinkToFit="0" wrapText="0"/>
    </xf>
    <xf borderId="5" fillId="0" fontId="2" numFmtId="0" xfId="0" applyAlignment="1" applyBorder="1" applyFont="1">
      <alignment horizontal="center" shrinkToFit="0" wrapText="0"/>
    </xf>
    <xf borderId="6" fillId="0" fontId="2" numFmtId="0" xfId="0" applyAlignment="1" applyBorder="1" applyFont="1">
      <alignment horizontal="center" shrinkToFit="0" wrapText="0"/>
    </xf>
    <xf borderId="0" fillId="0" fontId="2" numFmtId="0" xfId="0" applyAlignment="1" applyFont="1">
      <alignment horizontal="center" readingOrder="0" shrinkToFit="0" wrapText="0"/>
    </xf>
    <xf borderId="7" fillId="4" fontId="10" numFmtId="0" xfId="0" applyAlignment="1" applyBorder="1" applyFill="1" applyFont="1">
      <alignment vertical="bottom"/>
    </xf>
    <xf borderId="4" fillId="4" fontId="10" numFmtId="0" xfId="0" applyAlignment="1" applyBorder="1" applyFont="1">
      <alignment horizontal="right" vertical="bottom"/>
    </xf>
    <xf borderId="7" fillId="5" fontId="7" numFmtId="0" xfId="0" applyAlignment="1" applyBorder="1" applyFill="1" applyFont="1">
      <alignment vertical="bottom"/>
    </xf>
    <xf borderId="4" fillId="5" fontId="7" numFmtId="0" xfId="0" applyAlignment="1" applyBorder="1" applyFont="1">
      <alignment horizontal="right" vertical="bottom"/>
    </xf>
    <xf borderId="7" fillId="4" fontId="11" numFmtId="0" xfId="0" applyAlignment="1" applyBorder="1" applyFont="1">
      <alignment vertical="bottom"/>
    </xf>
    <xf borderId="4" fillId="4" fontId="11" numFmtId="0" xfId="0" applyAlignment="1" applyBorder="1" applyFont="1">
      <alignment horizontal="right" vertical="bottom"/>
    </xf>
    <xf borderId="3" fillId="0" fontId="12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vertical="bottom"/>
    </xf>
    <xf borderId="0" fillId="0" fontId="7" numFmtId="0" xfId="0" applyAlignment="1" applyFont="1">
      <alignment horizontal="right" vertical="bottom"/>
    </xf>
    <xf borderId="5" fillId="0" fontId="2" numFmtId="0" xfId="0" applyAlignment="1" applyBorder="1" applyFont="1">
      <alignment horizontal="center" vertical="bottom"/>
    </xf>
    <xf borderId="0" fillId="0" fontId="13" numFmtId="0" xfId="0" applyAlignment="1" applyFont="1">
      <alignment shrinkToFit="0" wrapText="0"/>
    </xf>
    <xf borderId="0" fillId="0" fontId="3" numFmtId="0" xfId="0" applyAlignment="1" applyFont="1">
      <alignment vertical="bottom"/>
    </xf>
    <xf borderId="0" fillId="0" fontId="7" numFmtId="0" xfId="0" applyAlignment="1" applyFont="1">
      <alignment horizontal="right" vertical="bottom"/>
    </xf>
    <xf borderId="6" fillId="0" fontId="2" numFmtId="0" xfId="0" applyAlignment="1" applyBorder="1" applyFont="1">
      <alignment horizontal="center" vertical="bottom"/>
    </xf>
    <xf borderId="0" fillId="0" fontId="14" numFmtId="0" xfId="0" applyAlignment="1" applyFont="1">
      <alignment vertical="bottom"/>
    </xf>
    <xf borderId="0" fillId="0" fontId="15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0" fontId="16" numFmtId="0" xfId="0" applyAlignment="1" applyFont="1">
      <alignment readingOrder="0" vertical="bottom"/>
    </xf>
    <xf borderId="0" fillId="0" fontId="7" numFmtId="0" xfId="0" applyAlignment="1" applyFont="1">
      <alignment horizontal="right" readingOrder="0" vertical="bottom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3" fillId="0" fontId="7" numFmtId="0" xfId="0" applyAlignment="1" applyBorder="1" applyFont="1">
      <alignment shrinkToFit="0" vertical="bottom" wrapText="0"/>
    </xf>
    <xf borderId="0" fillId="0" fontId="7" numFmtId="0" xfId="0" applyAlignment="1" applyFont="1">
      <alignment vertical="bottom"/>
    </xf>
    <xf borderId="2" fillId="0" fontId="5" numFmtId="0" xfId="0" applyAlignment="1" applyBorder="1" applyFont="1">
      <alignment horizontal="center" shrinkToFit="0" wrapText="0"/>
    </xf>
    <xf borderId="5" fillId="0" fontId="3" numFmtId="0" xfId="0" applyAlignment="1" applyBorder="1" applyFont="1">
      <alignment shrinkToFit="0" wrapText="0"/>
    </xf>
    <xf borderId="0" fillId="0" fontId="3" numFmtId="0" xfId="0" applyAlignment="1" applyFont="1">
      <alignment horizontal="center" shrinkToFit="0" wrapText="0"/>
    </xf>
    <xf borderId="0" fillId="0" fontId="7" numFmtId="0" xfId="0" applyAlignment="1" applyFont="1">
      <alignment readingOrder="0" shrinkToFit="0" vertical="bottom" wrapText="0"/>
    </xf>
    <xf borderId="2" fillId="0" fontId="5" numFmtId="0" xfId="0" applyAlignment="1" applyBorder="1" applyFont="1">
      <alignment shrinkToFit="0" wrapText="0"/>
    </xf>
    <xf borderId="3" fillId="0" fontId="7" numFmtId="0" xfId="0" applyAlignment="1" applyBorder="1" applyFont="1">
      <alignment readingOrder="0" shrinkToFit="0" vertical="bottom" wrapText="0"/>
    </xf>
    <xf borderId="0" fillId="6" fontId="2" numFmtId="0" xfId="0" applyAlignment="1" applyFill="1" applyFont="1">
      <alignment horizontal="center" readingOrder="0" shrinkToFit="0" wrapText="0"/>
    </xf>
    <xf borderId="0" fillId="6" fontId="2" numFmtId="0" xfId="0" applyAlignment="1" applyFont="1">
      <alignment horizontal="center" shrinkToFit="0" wrapText="0"/>
    </xf>
    <xf borderId="0" fillId="0" fontId="7" numFmtId="0" xfId="0" applyAlignment="1" applyFont="1">
      <alignment horizontal="left" shrinkToFit="0" wrapText="0"/>
    </xf>
    <xf borderId="5" fillId="0" fontId="5" numFmtId="0" xfId="0" applyAlignment="1" applyBorder="1" applyFont="1">
      <alignment readingOrder="0" shrinkToFit="0" wrapText="0"/>
    </xf>
    <xf borderId="0" fillId="0" fontId="7" numFmtId="0" xfId="0" applyAlignment="1" applyFont="1">
      <alignment shrinkToFit="0" wrapText="0"/>
    </xf>
    <xf borderId="0" fillId="0" fontId="17" numFmtId="0" xfId="0" applyAlignment="1" applyFont="1">
      <alignment shrinkToFit="0" wrapText="0"/>
    </xf>
    <xf borderId="0" fillId="2" fontId="2" numFmtId="0" xfId="0" applyAlignment="1" applyFont="1">
      <alignment horizontal="left" shrinkToFit="0" wrapText="0"/>
    </xf>
    <xf borderId="0" fillId="2" fontId="2" numFmtId="0" xfId="0" applyAlignment="1" applyFont="1">
      <alignment horizontal="center" readingOrder="0" shrinkToFit="0" wrapText="0"/>
    </xf>
    <xf borderId="0" fillId="0" fontId="18" numFmtId="0" xfId="0" applyAlignment="1" applyFont="1">
      <alignment readingOrder="0" shrinkToFit="0" wrapText="0"/>
    </xf>
    <xf borderId="0" fillId="0" fontId="13" numFmtId="0" xfId="0" applyAlignment="1" applyFont="1">
      <alignment shrinkToFit="0" wrapText="0"/>
    </xf>
    <xf borderId="0" fillId="0" fontId="19" numFmtId="0" xfId="0" applyAlignment="1" applyFont="1">
      <alignment readingOrder="0"/>
    </xf>
    <xf borderId="0" fillId="0" fontId="13" numFmtId="0" xfId="0" applyAlignment="1" applyFont="1">
      <alignment readingOrder="0" shrinkToFit="0" wrapText="0"/>
    </xf>
    <xf borderId="8" fillId="7" fontId="13" numFmtId="0" xfId="0" applyAlignment="1" applyBorder="1" applyFill="1" applyFont="1">
      <alignment readingOrder="0" shrinkToFit="0" wrapText="0"/>
    </xf>
    <xf borderId="8" fillId="7" fontId="13" numFmtId="0" xfId="0" applyAlignment="1" applyBorder="1" applyFont="1">
      <alignment shrinkToFit="0" wrapText="0"/>
    </xf>
    <xf borderId="0" fillId="0" fontId="13" numFmtId="0" xfId="0" applyAlignment="1" applyFont="1">
      <alignment readingOrder="0" shrinkToFit="0" wrapText="0"/>
    </xf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alignment shrinkToFit="0" wrapText="0"/>
      <border>
        <left/>
        <right/>
        <top/>
        <bottom/>
      </border>
    </dxf>
    <dxf>
      <font>
        <b/>
        <color rgb="FFFF0000"/>
      </font>
      <fill>
        <patternFill patternType="none"/>
      </fill>
      <alignment shrinkToFit="0" wrapText="0"/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FANTAGIRO 2024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cat>
            <c:strRef>
              <c:f>FANTAGIRO!$A$88:$A$94</c:f>
            </c:strRef>
          </c:cat>
          <c:val>
            <c:numRef>
              <c:f>FANTAGIRO!$B$88:$B$94</c:f>
              <c:numCache/>
            </c:numRef>
          </c:val>
        </c:ser>
        <c:axId val="142376108"/>
        <c:axId val="1315184243"/>
      </c:barChart>
      <c:catAx>
        <c:axId val="1423761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0" sz="120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Roboto"/>
              </a:defRPr>
            </a:pPr>
          </a:p>
        </c:txPr>
        <c:crossAx val="1315184243"/>
      </c:catAx>
      <c:valAx>
        <c:axId val="13151842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0" sz="1200">
                    <a:solidFill>
                      <a:srgbClr val="000000"/>
                    </a:solidFill>
                    <a:latin typeface="Roboto"/>
                  </a:rPr>
                  <a:t>PUNTI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Roboto"/>
              </a:defRPr>
            </a:pPr>
          </a:p>
        </c:txPr>
        <c:crossAx val="142376108"/>
      </c:valAx>
    </c:plotArea>
    <c:legend>
      <c:legendPos val="r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44098471223021"/>
          <c:y val="0.06617250673854451"/>
          <c:w val="0.7740445290415713"/>
          <c:h val="0.8353099730458219"/>
        </c:manualLayout>
      </c:layout>
      <c:lineChart>
        <c:ser>
          <c:idx val="0"/>
          <c:order val="0"/>
          <c:tx>
            <c:v>SARZI</c:v>
          </c:tx>
          <c:spPr>
            <a:ln cmpd="sng" w="19050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GRAFICO!$B$1:$W$1</c:f>
            </c:strRef>
          </c:cat>
          <c:val>
            <c:numRef>
              <c:f>GRAFICO!$B$2:$W$2</c:f>
              <c:numCache/>
            </c:numRef>
          </c:val>
          <c:smooth val="0"/>
        </c:ser>
        <c:ser>
          <c:idx val="1"/>
          <c:order val="1"/>
          <c:tx>
            <c:v>KALLE</c:v>
          </c:tx>
          <c:spPr>
            <a:ln cmpd="sng" w="19050">
              <a:solidFill>
                <a:srgbClr val="DB4437"/>
              </a:solidFill>
            </a:ln>
          </c:spPr>
          <c:marker>
            <c:symbol val="circle"/>
            <c:size val="10"/>
            <c:spPr>
              <a:solidFill>
                <a:srgbClr val="DB4437"/>
              </a:solidFill>
              <a:ln cmpd="sng">
                <a:solidFill>
                  <a:srgbClr val="DB4437"/>
                </a:solidFill>
              </a:ln>
            </c:spPr>
          </c:marker>
          <c:cat>
            <c:strRef>
              <c:f>GRAFICO!$B$1:$W$1</c:f>
            </c:strRef>
          </c:cat>
          <c:val>
            <c:numRef>
              <c:f>GRAFICO!$B$3:$W$3</c:f>
              <c:numCache/>
            </c:numRef>
          </c:val>
          <c:smooth val="0"/>
        </c:ser>
        <c:ser>
          <c:idx val="2"/>
          <c:order val="2"/>
          <c:tx>
            <c:v>LOMBO</c:v>
          </c:tx>
          <c:spPr>
            <a:ln cmpd="sng" w="19050">
              <a:solidFill>
                <a:srgbClr val="F4B400"/>
              </a:solidFill>
            </a:ln>
          </c:spPr>
          <c:marker>
            <c:symbol val="circle"/>
            <c:size val="10"/>
            <c:spPr>
              <a:solidFill>
                <a:srgbClr val="F4B400"/>
              </a:solidFill>
              <a:ln cmpd="sng">
                <a:solidFill>
                  <a:srgbClr val="F4B400"/>
                </a:solidFill>
              </a:ln>
            </c:spPr>
          </c:marker>
          <c:dPt>
            <c:idx val="20"/>
            <c:marker>
              <c:symbol val="none"/>
            </c:marker>
          </c:dPt>
          <c:cat>
            <c:strRef>
              <c:f>GRAFICO!$B$1:$W$1</c:f>
            </c:strRef>
          </c:cat>
          <c:val>
            <c:numRef>
              <c:f>GRAFICO!$B$4:$W$4</c:f>
              <c:numCache/>
            </c:numRef>
          </c:val>
          <c:smooth val="0"/>
        </c:ser>
        <c:ser>
          <c:idx val="3"/>
          <c:order val="3"/>
          <c:tx>
            <c:v>BONAZ</c:v>
          </c:tx>
          <c:spPr>
            <a:ln cmpd="sng" w="19050">
              <a:solidFill>
                <a:srgbClr val="0F9D58"/>
              </a:solidFill>
            </a:ln>
          </c:spPr>
          <c:marker>
            <c:symbol val="circle"/>
            <c:size val="10"/>
            <c:spPr>
              <a:solidFill>
                <a:srgbClr val="0F9D58"/>
              </a:solidFill>
              <a:ln cmpd="sng">
                <a:solidFill>
                  <a:srgbClr val="0F9D58"/>
                </a:solidFill>
              </a:ln>
            </c:spPr>
          </c:marker>
          <c:cat>
            <c:strRef>
              <c:f>GRAFICO!$B$1:$W$1</c:f>
            </c:strRef>
          </c:cat>
          <c:val>
            <c:numRef>
              <c:f>GRAFICO!$B$5:$W$5</c:f>
              <c:numCache/>
            </c:numRef>
          </c:val>
          <c:smooth val="0"/>
        </c:ser>
        <c:ser>
          <c:idx val="4"/>
          <c:order val="4"/>
          <c:tx>
            <c:v>VENE</c:v>
          </c:tx>
          <c:spPr>
            <a:ln cmpd="sng" w="19050">
              <a:solidFill>
                <a:srgbClr val="FF6D00"/>
              </a:solidFill>
            </a:ln>
          </c:spPr>
          <c:marker>
            <c:symbol val="circle"/>
            <c:size val="10"/>
            <c:spPr>
              <a:solidFill>
                <a:srgbClr val="FF6D00"/>
              </a:solidFill>
              <a:ln cmpd="sng">
                <a:solidFill>
                  <a:srgbClr val="FF6D00"/>
                </a:solidFill>
              </a:ln>
            </c:spPr>
          </c:marker>
          <c:cat>
            <c:strRef>
              <c:f>GRAFICO!$B$1:$W$1</c:f>
            </c:strRef>
          </c:cat>
          <c:val>
            <c:numRef>
              <c:f>GRAFICO!$B$6:$W$6</c:f>
              <c:numCache/>
            </c:numRef>
          </c:val>
          <c:smooth val="0"/>
        </c:ser>
        <c:ser>
          <c:idx val="5"/>
          <c:order val="5"/>
          <c:tx>
            <c:v>MAFFO</c:v>
          </c:tx>
          <c:spPr>
            <a:ln cmpd="sng" w="19050">
              <a:solidFill>
                <a:srgbClr val="46BDC6"/>
              </a:solidFill>
            </a:ln>
          </c:spPr>
          <c:marker>
            <c:symbol val="circle"/>
            <c:size val="10"/>
            <c:spPr>
              <a:solidFill>
                <a:srgbClr val="46BDC6"/>
              </a:solidFill>
              <a:ln cmpd="sng">
                <a:solidFill>
                  <a:srgbClr val="46BDC6"/>
                </a:solidFill>
              </a:ln>
            </c:spPr>
          </c:marker>
          <c:cat>
            <c:strRef>
              <c:f>GRAFICO!$B$1:$W$1</c:f>
            </c:strRef>
          </c:cat>
          <c:val>
            <c:numRef>
              <c:f>GRAFICO!$B$7:$W$7</c:f>
              <c:numCache/>
            </c:numRef>
          </c:val>
          <c:smooth val="0"/>
        </c:ser>
        <c:ser>
          <c:idx val="6"/>
          <c:order val="6"/>
          <c:tx>
            <c:v>IASCHI</c:v>
          </c:tx>
          <c:spPr>
            <a:ln cmpd="sng" w="19050">
              <a:solidFill>
                <a:srgbClr val="AB30C4"/>
              </a:solidFill>
            </a:ln>
          </c:spPr>
          <c:marker>
            <c:symbol val="circle"/>
            <c:size val="10"/>
            <c:spPr>
              <a:solidFill>
                <a:srgbClr val="AB30C4"/>
              </a:solidFill>
              <a:ln cmpd="sng">
                <a:solidFill>
                  <a:srgbClr val="AB30C4"/>
                </a:solidFill>
              </a:ln>
            </c:spPr>
          </c:marker>
          <c:dPt>
            <c:idx val="1"/>
            <c:marker>
              <c:symbol val="none"/>
            </c:marker>
          </c:dPt>
          <c:cat>
            <c:strRef>
              <c:f>GRAFICO!$B$1:$W$1</c:f>
            </c:strRef>
          </c:cat>
          <c:val>
            <c:numRef>
              <c:f>GRAFICO!$B$8:$W$8</c:f>
              <c:numCache/>
            </c:numRef>
          </c:val>
          <c:smooth val="0"/>
        </c:ser>
        <c:axId val="66497334"/>
        <c:axId val="1947735007"/>
      </c:lineChart>
      <c:catAx>
        <c:axId val="664973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47735007"/>
      </c:catAx>
      <c:valAx>
        <c:axId val="19477350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6497334"/>
      </c:valAx>
    </c:plotArea>
    <c:legend>
      <c:legendPos val="r"/>
      <c:legendEntry>
        <c:idx val="0"/>
        <c:txPr>
          <a:bodyPr/>
          <a:lstStyle/>
          <a:p>
            <a:pPr lvl="0">
              <a:defRPr>
                <a:solidFill>
                  <a:srgbClr val="000000"/>
                </a:solidFill>
              </a:defRPr>
            </a:pPr>
          </a:p>
        </c:txPr>
      </c:legendEntry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66675</xdr:colOff>
      <xdr:row>86</xdr:row>
      <xdr:rowOff>152400</xdr:rowOff>
    </xdr:from>
    <xdr:ext cx="5715000" cy="3619500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9</xdr:row>
      <xdr:rowOff>95250</xdr:rowOff>
    </xdr:from>
    <xdr:ext cx="1022985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procyclingstats.com/rider/filippo-zana" TargetMode="External"/><Relationship Id="rId42" Type="http://schemas.openxmlformats.org/officeDocument/2006/relationships/hyperlink" Target="https://www.procyclingstats.com/rider/davide-bais" TargetMode="External"/><Relationship Id="rId41" Type="http://schemas.openxmlformats.org/officeDocument/2006/relationships/hyperlink" Target="https://www.procyclingstats.com/rider/simone-velasco" TargetMode="External"/><Relationship Id="rId44" Type="http://schemas.openxmlformats.org/officeDocument/2006/relationships/hyperlink" Target="https://www.procyclingstats.com/rider/amanuel-ghebreigzabhier" TargetMode="External"/><Relationship Id="rId43" Type="http://schemas.openxmlformats.org/officeDocument/2006/relationships/hyperlink" Target="https://www.procyclingstats.com/rider/stefano-oldani" TargetMode="External"/><Relationship Id="rId46" Type="http://schemas.openxmlformats.org/officeDocument/2006/relationships/hyperlink" Target="https://www.procyclingstats.com/rider/mauri-vansevenant" TargetMode="External"/><Relationship Id="rId45" Type="http://schemas.openxmlformats.org/officeDocument/2006/relationships/hyperlink" Target="https://www.procyclingstats.com/rider/jasper-stuyven" TargetMode="External"/><Relationship Id="rId1" Type="http://schemas.openxmlformats.org/officeDocument/2006/relationships/hyperlink" Target="https://www.procyclingstats.com/rider/jefferson-alexander-cepeda" TargetMode="External"/><Relationship Id="rId2" Type="http://schemas.openxmlformats.org/officeDocument/2006/relationships/hyperlink" Target="https://www.procyclingstats.com/rider/fabio-jakobsen" TargetMode="External"/><Relationship Id="rId3" Type="http://schemas.openxmlformats.org/officeDocument/2006/relationships/hyperlink" Target="https://www.procyclingstats.com/rider/cian-uijtdebroeks" TargetMode="External"/><Relationship Id="rId4" Type="http://schemas.openxmlformats.org/officeDocument/2006/relationships/hyperlink" Target="https://www.procyclingstats.com/rider/johan-esteban-chaves" TargetMode="External"/><Relationship Id="rId9" Type="http://schemas.openxmlformats.org/officeDocument/2006/relationships/hyperlink" Target="https://www.procyclingstats.com/rider/juan-pedro-lopez" TargetMode="External"/><Relationship Id="rId48" Type="http://schemas.openxmlformats.org/officeDocument/2006/relationships/hyperlink" Target="https://www.procyclingstats.com/rider/alberto-dainese" TargetMode="External"/><Relationship Id="rId47" Type="http://schemas.openxmlformats.org/officeDocument/2006/relationships/hyperlink" Target="https://www.procyclingstats.com/rider/davide-ballerini" TargetMode="External"/><Relationship Id="rId49" Type="http://schemas.openxmlformats.org/officeDocument/2006/relationships/hyperlink" Target="https://www.procyclingstats.com/rider/antonio-tiberi" TargetMode="External"/><Relationship Id="rId5" Type="http://schemas.openxmlformats.org/officeDocument/2006/relationships/hyperlink" Target="https://www.procyclingstats.com/rider/ben-o-connor" TargetMode="External"/><Relationship Id="rId6" Type="http://schemas.openxmlformats.org/officeDocument/2006/relationships/hyperlink" Target="https://www.procyclingstats.com/rider/giulio-pellizzari" TargetMode="External"/><Relationship Id="rId7" Type="http://schemas.openxmlformats.org/officeDocument/2006/relationships/hyperlink" Target="https://www.procyclingstats.com/rider/laurence-pithie" TargetMode="External"/><Relationship Id="rId8" Type="http://schemas.openxmlformats.org/officeDocument/2006/relationships/hyperlink" Target="https://www.procyclingstats.com/rider/florian-lipowitz" TargetMode="External"/><Relationship Id="rId31" Type="http://schemas.openxmlformats.org/officeDocument/2006/relationships/hyperlink" Target="https://www.procyclingstats.com/rider/matteo-trentin" TargetMode="External"/><Relationship Id="rId30" Type="http://schemas.openxmlformats.org/officeDocument/2006/relationships/hyperlink" Target="https://www.procyclingstats.com/rider/jan-hirt" TargetMode="External"/><Relationship Id="rId33" Type="http://schemas.openxmlformats.org/officeDocument/2006/relationships/hyperlink" Target="https://www.procyclingstats.com/rider/aleksey-lutsenko" TargetMode="External"/><Relationship Id="rId32" Type="http://schemas.openxmlformats.org/officeDocument/2006/relationships/hyperlink" Target="https://www.procyclingstats.com/rider/andrea-bagioli" TargetMode="External"/><Relationship Id="rId35" Type="http://schemas.openxmlformats.org/officeDocument/2006/relationships/hyperlink" Target="https://www.procyclingstats.com/rider/thymen-arensman" TargetMode="External"/><Relationship Id="rId34" Type="http://schemas.openxmlformats.org/officeDocument/2006/relationships/hyperlink" Target="https://www.procyclingstats.com/rider/simon-carr" TargetMode="External"/><Relationship Id="rId37" Type="http://schemas.openxmlformats.org/officeDocument/2006/relationships/hyperlink" Target="https://www.procyclingstats.com/rider/jonathan-milan" TargetMode="External"/><Relationship Id="rId36" Type="http://schemas.openxmlformats.org/officeDocument/2006/relationships/hyperlink" Target="https://www.procyclingstats.com/rider/christophe-laporte" TargetMode="External"/><Relationship Id="rId39" Type="http://schemas.openxmlformats.org/officeDocument/2006/relationships/hyperlink" Target="https://www.procyclingstats.com/rider/daniel-felipe-martinez" TargetMode="External"/><Relationship Id="rId38" Type="http://schemas.openxmlformats.org/officeDocument/2006/relationships/hyperlink" Target="https://www.procyclingstats.com/rider/lorenzo-milesi" TargetMode="External"/><Relationship Id="rId20" Type="http://schemas.openxmlformats.org/officeDocument/2006/relationships/hyperlink" Target="https://www.procyclingstats.com/rider/caleb-ewan" TargetMode="External"/><Relationship Id="rId22" Type="http://schemas.openxmlformats.org/officeDocument/2006/relationships/hyperlink" Target="https://www.procyclingstats.com/rider/danny-van-poppel" TargetMode="External"/><Relationship Id="rId21" Type="http://schemas.openxmlformats.org/officeDocument/2006/relationships/hyperlink" Target="https://www.procyclingstats.com/rider/fernando-gaviria" TargetMode="External"/><Relationship Id="rId24" Type="http://schemas.openxmlformats.org/officeDocument/2006/relationships/hyperlink" Target="https://www.procyclingstats.com/rider/juan-sebastian-molano" TargetMode="External"/><Relationship Id="rId23" Type="http://schemas.openxmlformats.org/officeDocument/2006/relationships/hyperlink" Target="https://www.procyclingstats.com/rider/phil-bauhaus" TargetMode="External"/><Relationship Id="rId26" Type="http://schemas.openxmlformats.org/officeDocument/2006/relationships/hyperlink" Target="https://www.procyclingstats.com/rider/attila-valter" TargetMode="External"/><Relationship Id="rId25" Type="http://schemas.openxmlformats.org/officeDocument/2006/relationships/hyperlink" Target="https://www.procyclingstats.com/rider/tadej-pogacar" TargetMode="External"/><Relationship Id="rId28" Type="http://schemas.openxmlformats.org/officeDocument/2006/relationships/hyperlink" Target="https://www.procyclingstats.com/rider/andrea-vendrame" TargetMode="External"/><Relationship Id="rId27" Type="http://schemas.openxmlformats.org/officeDocument/2006/relationships/hyperlink" Target="https://www.procyclingstats.com/rider/edoardo-affini" TargetMode="External"/><Relationship Id="rId29" Type="http://schemas.openxmlformats.org/officeDocument/2006/relationships/hyperlink" Target="https://www.procyclingstats.com/rider/lorenzo-fortunato" TargetMode="External"/><Relationship Id="rId51" Type="http://schemas.openxmlformats.org/officeDocument/2006/relationships/hyperlink" Target="https://www.procyclingstats.com/rider/nairo-quintana" TargetMode="External"/><Relationship Id="rId50" Type="http://schemas.openxmlformats.org/officeDocument/2006/relationships/hyperlink" Target="https://www.procyclingstats.com/rider/julian-alaphilippe" TargetMode="External"/><Relationship Id="rId53" Type="http://schemas.openxmlformats.org/officeDocument/2006/relationships/hyperlink" Target="https://www.procyclingstats.com/rider/biniam-girmay" TargetMode="External"/><Relationship Id="rId52" Type="http://schemas.openxmlformats.org/officeDocument/2006/relationships/hyperlink" Target="https://www.procyclingstats.com/rider/tim-merlier" TargetMode="External"/><Relationship Id="rId11" Type="http://schemas.openxmlformats.org/officeDocument/2006/relationships/hyperlink" Target="https://www.procyclingstats.com/rider/filippo-ganna" TargetMode="External"/><Relationship Id="rId55" Type="http://schemas.openxmlformats.org/officeDocument/2006/relationships/hyperlink" Target="https://www.procyclingstats.com/rider/michael-woods" TargetMode="External"/><Relationship Id="rId10" Type="http://schemas.openxmlformats.org/officeDocument/2006/relationships/hyperlink" Target="https://www.procyclingstats.com/rider/kaden-groves" TargetMode="External"/><Relationship Id="rId54" Type="http://schemas.openxmlformats.org/officeDocument/2006/relationships/hyperlink" Target="https://www.procyclingstats.com/rider/davide-cimolai" TargetMode="External"/><Relationship Id="rId13" Type="http://schemas.openxmlformats.org/officeDocument/2006/relationships/hyperlink" Target="https://www.procyclingstats.com/rider/damiano-caruso" TargetMode="External"/><Relationship Id="rId12" Type="http://schemas.openxmlformats.org/officeDocument/2006/relationships/hyperlink" Target="https://www.procyclingstats.com/rider/romain-bardet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https://www.procyclingstats.com/rider/edward-irl-dunbar" TargetMode="External"/><Relationship Id="rId14" Type="http://schemas.openxmlformats.org/officeDocument/2006/relationships/hyperlink" Target="https://www.procyclingstats.com/rider/aurelien-paret-peintre" TargetMode="External"/><Relationship Id="rId17" Type="http://schemas.openxmlformats.org/officeDocument/2006/relationships/hyperlink" Target="https://www.procyclingstats.com/rider/geraint-thomas" TargetMode="External"/><Relationship Id="rId16" Type="http://schemas.openxmlformats.org/officeDocument/2006/relationships/hyperlink" Target="https://www.procyclingstats.com/rider/valentin-paret-peintre" TargetMode="External"/><Relationship Id="rId19" Type="http://schemas.openxmlformats.org/officeDocument/2006/relationships/hyperlink" Target="https://www.procyclingstats.com/rider/olav-kooij" TargetMode="External"/><Relationship Id="rId18" Type="http://schemas.openxmlformats.org/officeDocument/2006/relationships/hyperlink" Target="https://www.procyclingstats.com/rider/michael-storer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5.13" defaultRowHeight="15.0"/>
  <cols>
    <col customWidth="1" min="1" max="1" width="22.0"/>
    <col customWidth="1" min="2" max="2" width="4.75"/>
    <col customWidth="1" min="3" max="20" width="3.25"/>
    <col customWidth="1" min="21" max="22" width="4.38"/>
    <col customWidth="1" min="23" max="24" width="4.25"/>
    <col customWidth="1" min="25" max="25" width="0.38"/>
    <col customWidth="1" min="26" max="26" width="10.63"/>
    <col customWidth="1" min="27" max="27" width="5.0"/>
    <col customWidth="1" min="28" max="29" width="4.13"/>
    <col customWidth="1" min="30" max="31" width="4.0"/>
    <col customWidth="1" min="32" max="32" width="3.63"/>
    <col customWidth="1" min="33" max="33" width="4.38"/>
  </cols>
  <sheetData>
    <row r="1" ht="12.75" customHeight="1">
      <c r="A1" s="1"/>
      <c r="B1" s="2"/>
      <c r="C1" s="1"/>
      <c r="D1" s="1"/>
      <c r="E1" s="1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5" t="s">
        <v>1</v>
      </c>
      <c r="AA1" s="6"/>
      <c r="AB1" s="7"/>
      <c r="AC1" s="7"/>
      <c r="AD1" s="7"/>
      <c r="AE1" s="7"/>
      <c r="AF1" s="7"/>
      <c r="AG1" s="7"/>
    </row>
    <row r="2" ht="12.75" customHeight="1">
      <c r="A2" s="8" t="s">
        <v>2</v>
      </c>
      <c r="B2" s="9">
        <v>1.0</v>
      </c>
      <c r="C2" s="9">
        <v>2.0</v>
      </c>
      <c r="D2" s="9">
        <v>3.0</v>
      </c>
      <c r="E2" s="9">
        <v>4.0</v>
      </c>
      <c r="F2" s="9">
        <v>5.0</v>
      </c>
      <c r="G2" s="9">
        <v>6.0</v>
      </c>
      <c r="H2" s="9">
        <v>7.0</v>
      </c>
      <c r="I2" s="9">
        <v>8.0</v>
      </c>
      <c r="J2" s="9">
        <v>9.0</v>
      </c>
      <c r="K2" s="9">
        <v>10.0</v>
      </c>
      <c r="L2" s="9">
        <v>11.0</v>
      </c>
      <c r="M2" s="9">
        <v>12.0</v>
      </c>
      <c r="N2" s="9">
        <v>13.0</v>
      </c>
      <c r="O2" s="9">
        <v>14.0</v>
      </c>
      <c r="P2" s="9">
        <v>15.0</v>
      </c>
      <c r="Q2" s="9">
        <v>16.0</v>
      </c>
      <c r="R2" s="9">
        <v>17.0</v>
      </c>
      <c r="S2" s="9">
        <v>18.0</v>
      </c>
      <c r="T2" s="9">
        <v>19.0</v>
      </c>
      <c r="U2" s="9">
        <v>20.0</v>
      </c>
      <c r="V2" s="9">
        <v>21.0</v>
      </c>
      <c r="W2" s="10" t="s">
        <v>3</v>
      </c>
      <c r="X2" s="9" t="s">
        <v>4</v>
      </c>
      <c r="Y2" s="11"/>
      <c r="Z2" s="12">
        <v>1.0</v>
      </c>
      <c r="AA2" s="13">
        <v>25.0</v>
      </c>
      <c r="AB2" s="7"/>
      <c r="AC2" s="7"/>
      <c r="AD2" s="7"/>
      <c r="AE2" s="7"/>
      <c r="AF2" s="7"/>
      <c r="AG2" s="7"/>
    </row>
    <row r="3" ht="12.75" customHeight="1">
      <c r="A3" s="14" t="s">
        <v>5</v>
      </c>
      <c r="B3" s="15"/>
      <c r="C3" s="16"/>
      <c r="D3" s="16"/>
      <c r="E3" s="16"/>
      <c r="F3" s="15"/>
      <c r="G3" s="16"/>
      <c r="H3" s="16"/>
      <c r="I3" s="15"/>
      <c r="J3" s="16"/>
      <c r="K3" s="16"/>
      <c r="L3" s="16"/>
      <c r="M3" s="15"/>
      <c r="N3" s="15"/>
      <c r="O3" s="15"/>
      <c r="P3" s="16"/>
      <c r="Q3" s="15"/>
      <c r="R3" s="15"/>
      <c r="S3" s="15"/>
      <c r="T3" s="15"/>
      <c r="U3" s="15"/>
      <c r="V3" s="15"/>
      <c r="W3" s="15"/>
      <c r="X3" s="15">
        <f t="shared" ref="X3:X10" si="1">SUM(B3:W3)</f>
        <v>0</v>
      </c>
      <c r="Y3" s="11"/>
      <c r="Z3" s="17">
        <v>2.0</v>
      </c>
      <c r="AA3" s="17">
        <v>20.0</v>
      </c>
      <c r="AB3" s="7"/>
      <c r="AC3" s="7"/>
      <c r="AD3" s="7"/>
      <c r="AE3" s="7"/>
      <c r="AF3" s="7"/>
      <c r="AG3" s="7"/>
    </row>
    <row r="4" ht="12.75" customHeight="1">
      <c r="A4" s="18" t="s">
        <v>6</v>
      </c>
      <c r="B4" s="16"/>
      <c r="C4" s="15"/>
      <c r="D4" s="15"/>
      <c r="E4" s="16"/>
      <c r="F4" s="15"/>
      <c r="G4" s="16"/>
      <c r="H4" s="16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>
        <f t="shared" si="1"/>
        <v>0</v>
      </c>
      <c r="Y4" s="11"/>
      <c r="Z4" s="17">
        <v>3.0</v>
      </c>
      <c r="AA4" s="17">
        <v>16.0</v>
      </c>
      <c r="AB4" s="7"/>
      <c r="AC4" s="7"/>
      <c r="AD4" s="7"/>
      <c r="AE4" s="7"/>
      <c r="AF4" s="7"/>
      <c r="AG4" s="7"/>
    </row>
    <row r="5" ht="12.75" customHeight="1">
      <c r="A5" s="19" t="s">
        <v>7</v>
      </c>
      <c r="B5" s="16">
        <f>2</f>
        <v>2</v>
      </c>
      <c r="C5" s="20">
        <f>9+5</f>
        <v>14</v>
      </c>
      <c r="D5" s="16"/>
      <c r="E5" s="15"/>
      <c r="F5" s="15"/>
      <c r="G5" s="15"/>
      <c r="H5" s="16"/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>
        <f t="shared" si="1"/>
        <v>16</v>
      </c>
      <c r="Y5" s="11"/>
      <c r="Z5" s="17">
        <v>4.0</v>
      </c>
      <c r="AA5" s="17">
        <v>14.0</v>
      </c>
      <c r="AB5" s="7"/>
      <c r="AC5" s="7"/>
      <c r="AD5" s="7"/>
      <c r="AE5" s="7"/>
      <c r="AF5" s="7"/>
      <c r="AG5" s="7"/>
    </row>
    <row r="6" ht="12.75" customHeight="1">
      <c r="A6" s="18" t="s">
        <v>8</v>
      </c>
      <c r="B6" s="16"/>
      <c r="C6" s="15">
        <f>5</f>
        <v>5</v>
      </c>
      <c r="D6" s="15"/>
      <c r="E6" s="15"/>
      <c r="F6" s="15"/>
      <c r="G6" s="15"/>
      <c r="H6" s="15"/>
      <c r="I6" s="15"/>
      <c r="J6" s="15"/>
      <c r="K6" s="21"/>
      <c r="L6" s="15"/>
      <c r="M6" s="15"/>
      <c r="N6" s="15"/>
      <c r="O6" s="15"/>
      <c r="P6" s="15"/>
      <c r="Q6" s="15"/>
      <c r="R6" s="16"/>
      <c r="S6" s="15"/>
      <c r="T6" s="15"/>
      <c r="U6" s="15"/>
      <c r="V6" s="15"/>
      <c r="W6" s="15"/>
      <c r="X6" s="15">
        <f t="shared" si="1"/>
        <v>5</v>
      </c>
      <c r="Y6" s="11"/>
      <c r="Z6" s="17">
        <v>5.0</v>
      </c>
      <c r="AA6" s="17">
        <v>12.0</v>
      </c>
      <c r="AB6" s="7"/>
      <c r="AC6" s="7"/>
      <c r="AD6" s="7"/>
      <c r="AE6" s="7"/>
      <c r="AF6" s="7"/>
      <c r="AG6" s="7"/>
    </row>
    <row r="7" ht="12.75" customHeight="1">
      <c r="A7" s="18" t="s">
        <v>9</v>
      </c>
      <c r="B7" s="16"/>
      <c r="C7" s="16">
        <f>3</f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>
        <f t="shared" si="1"/>
        <v>3</v>
      </c>
      <c r="Y7" s="11"/>
      <c r="Z7" s="17">
        <v>6.0</v>
      </c>
      <c r="AA7" s="17">
        <v>10.0</v>
      </c>
      <c r="AB7" s="7"/>
      <c r="AC7" s="7"/>
      <c r="AD7" s="7"/>
      <c r="AE7" s="7"/>
      <c r="AF7" s="7"/>
      <c r="AG7" s="7"/>
    </row>
    <row r="8" ht="12.75" customHeight="1">
      <c r="A8" s="18" t="s">
        <v>10</v>
      </c>
      <c r="B8" s="15">
        <v>1.0</v>
      </c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>
        <f t="shared" si="1"/>
        <v>1</v>
      </c>
      <c r="Y8" s="11"/>
      <c r="Z8" s="17">
        <v>7.0</v>
      </c>
      <c r="AA8" s="17">
        <v>9.0</v>
      </c>
      <c r="AB8" s="7"/>
      <c r="AC8" s="7"/>
      <c r="AD8" s="7"/>
      <c r="AE8" s="7"/>
      <c r="AF8" s="7"/>
      <c r="AG8" s="7"/>
    </row>
    <row r="9" ht="12.75" customHeight="1">
      <c r="A9" s="18" t="s">
        <v>11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  <c r="R9" s="15"/>
      <c r="S9" s="15"/>
      <c r="T9" s="15"/>
      <c r="U9" s="15"/>
      <c r="V9" s="15"/>
      <c r="W9" s="15"/>
      <c r="X9" s="15">
        <f t="shared" si="1"/>
        <v>0</v>
      </c>
      <c r="Y9" s="11"/>
      <c r="Z9" s="17">
        <v>8.0</v>
      </c>
      <c r="AA9" s="17">
        <v>8.0</v>
      </c>
      <c r="AB9" s="7"/>
      <c r="AC9" s="7"/>
      <c r="AD9" s="7"/>
      <c r="AE9" s="7"/>
      <c r="AF9" s="7"/>
      <c r="AG9" s="7"/>
    </row>
    <row r="10" ht="12.75" customHeight="1">
      <c r="A10" s="23" t="s">
        <v>12</v>
      </c>
      <c r="B10" s="16"/>
      <c r="C10" s="16">
        <f>12</f>
        <v>12</v>
      </c>
      <c r="D10" s="16"/>
      <c r="E10" s="15"/>
      <c r="F10" s="16"/>
      <c r="G10" s="16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6"/>
      <c r="U10" s="15"/>
      <c r="V10" s="15"/>
      <c r="W10" s="15"/>
      <c r="X10" s="15">
        <f t="shared" si="1"/>
        <v>12</v>
      </c>
      <c r="Y10" s="11"/>
      <c r="Z10" s="17">
        <v>9.0</v>
      </c>
      <c r="AA10" s="17">
        <v>7.0</v>
      </c>
      <c r="AB10" s="7"/>
      <c r="AC10" s="7"/>
      <c r="AD10" s="7"/>
      <c r="AE10" s="7"/>
      <c r="AF10" s="7"/>
      <c r="AG10" s="7"/>
    </row>
    <row r="11" ht="12.75" customHeight="1">
      <c r="A11" s="14" t="s">
        <v>13</v>
      </c>
      <c r="B11" s="24">
        <f t="shared" ref="B11:C11" si="2">SUM(B3:B10)</f>
        <v>3</v>
      </c>
      <c r="C11" s="24">
        <f t="shared" si="2"/>
        <v>34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>
        <f>SUM(X3:X10)</f>
        <v>37</v>
      </c>
      <c r="Y11" s="11"/>
      <c r="Z11" s="17">
        <v>10.0</v>
      </c>
      <c r="AA11" s="17">
        <v>6.0</v>
      </c>
      <c r="AB11" s="7"/>
      <c r="AC11" s="7"/>
      <c r="AD11" s="7"/>
      <c r="AE11" s="7"/>
      <c r="AF11" s="7"/>
      <c r="AG11" s="7"/>
    </row>
    <row r="12" ht="12.75" customHeight="1">
      <c r="A12" s="23" t="s">
        <v>14</v>
      </c>
      <c r="B12" s="25">
        <f>B11</f>
        <v>3</v>
      </c>
      <c r="C12" s="25">
        <f>B12+C11</f>
        <v>37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>
        <f>SUM(X3:X10)</f>
        <v>37</v>
      </c>
      <c r="Y12" s="11"/>
      <c r="Z12" s="17">
        <v>11.0</v>
      </c>
      <c r="AA12" s="17">
        <v>5.0</v>
      </c>
      <c r="AB12" s="7"/>
      <c r="AC12" s="7"/>
      <c r="AD12" s="7"/>
      <c r="AE12" s="7"/>
      <c r="AF12" s="7"/>
      <c r="AG12" s="7"/>
    </row>
    <row r="13" ht="12.75" customHeight="1">
      <c r="A13" s="2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1"/>
      <c r="Z13" s="17">
        <v>12.0</v>
      </c>
      <c r="AA13" s="17">
        <v>4.0</v>
      </c>
      <c r="AB13" s="7"/>
      <c r="AC13" s="7"/>
      <c r="AD13" s="7"/>
      <c r="AE13" s="7"/>
      <c r="AF13" s="7"/>
      <c r="AG13" s="7"/>
    </row>
    <row r="14" ht="12.75" customHeight="1">
      <c r="A14" s="8" t="s">
        <v>15</v>
      </c>
      <c r="B14" s="9">
        <v>1.0</v>
      </c>
      <c r="C14" s="9">
        <v>2.0</v>
      </c>
      <c r="D14" s="9">
        <v>3.0</v>
      </c>
      <c r="E14" s="9">
        <v>4.0</v>
      </c>
      <c r="F14" s="9">
        <v>5.0</v>
      </c>
      <c r="G14" s="9">
        <v>6.0</v>
      </c>
      <c r="H14" s="9">
        <v>7.0</v>
      </c>
      <c r="I14" s="9">
        <v>8.0</v>
      </c>
      <c r="J14" s="9">
        <v>9.0</v>
      </c>
      <c r="K14" s="9">
        <v>10.0</v>
      </c>
      <c r="L14" s="9">
        <v>11.0</v>
      </c>
      <c r="M14" s="9">
        <v>12.0</v>
      </c>
      <c r="N14" s="9">
        <v>13.0</v>
      </c>
      <c r="O14" s="9">
        <v>14.0</v>
      </c>
      <c r="P14" s="9">
        <v>15.0</v>
      </c>
      <c r="Q14" s="9">
        <v>16.0</v>
      </c>
      <c r="R14" s="9">
        <v>17.0</v>
      </c>
      <c r="S14" s="9">
        <v>18.0</v>
      </c>
      <c r="T14" s="9">
        <v>19.0</v>
      </c>
      <c r="U14" s="9">
        <v>20.0</v>
      </c>
      <c r="V14" s="9">
        <v>21.0</v>
      </c>
      <c r="W14" s="10" t="s">
        <v>3</v>
      </c>
      <c r="X14" s="9" t="s">
        <v>4</v>
      </c>
      <c r="Y14" s="11"/>
      <c r="Z14" s="17">
        <v>13.0</v>
      </c>
      <c r="AA14" s="17">
        <v>3.0</v>
      </c>
      <c r="AB14" s="7"/>
      <c r="AC14" s="7"/>
      <c r="AD14" s="7"/>
      <c r="AE14" s="7"/>
      <c r="AF14" s="7"/>
      <c r="AG14" s="7"/>
    </row>
    <row r="15" ht="12.75" customHeight="1">
      <c r="A15" s="14" t="s">
        <v>16</v>
      </c>
      <c r="B15" s="15"/>
      <c r="C15" s="16">
        <f>7+1</f>
        <v>8</v>
      </c>
      <c r="D15" s="16"/>
      <c r="E15" s="16"/>
      <c r="F15" s="15"/>
      <c r="G15" s="16"/>
      <c r="H15" s="16"/>
      <c r="I15" s="15"/>
      <c r="J15" s="16"/>
      <c r="K15" s="16"/>
      <c r="L15" s="16"/>
      <c r="M15" s="15"/>
      <c r="N15" s="15"/>
      <c r="O15" s="15"/>
      <c r="P15" s="16"/>
      <c r="Q15" s="15"/>
      <c r="R15" s="15"/>
      <c r="S15" s="15"/>
      <c r="T15" s="15"/>
      <c r="U15" s="15"/>
      <c r="V15" s="15"/>
      <c r="W15" s="15"/>
      <c r="X15" s="15">
        <f t="shared" ref="X15:X22" si="3">SUM(B15:W15)</f>
        <v>8</v>
      </c>
      <c r="Y15" s="11"/>
      <c r="Z15" s="17">
        <v>14.0</v>
      </c>
      <c r="AA15" s="17">
        <v>2.0</v>
      </c>
      <c r="AB15" s="7"/>
      <c r="AC15" s="7"/>
      <c r="AD15" s="7"/>
      <c r="AE15" s="7"/>
      <c r="AF15" s="7"/>
      <c r="AG15" s="7"/>
    </row>
    <row r="16" ht="12.75" customHeight="1">
      <c r="A16" s="18" t="s">
        <v>17</v>
      </c>
      <c r="B16" s="16"/>
      <c r="C16" s="15"/>
      <c r="D16" s="15"/>
      <c r="E16" s="16"/>
      <c r="F16" s="15"/>
      <c r="G16" s="16"/>
      <c r="H16" s="16"/>
      <c r="I16" s="16"/>
      <c r="J16" s="15"/>
      <c r="K16" s="1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6"/>
      <c r="X16" s="15">
        <f t="shared" si="3"/>
        <v>0</v>
      </c>
      <c r="Y16" s="11"/>
      <c r="Z16" s="17">
        <v>15.0</v>
      </c>
      <c r="AA16" s="17">
        <v>1.0</v>
      </c>
      <c r="AB16" s="7"/>
      <c r="AC16" s="7"/>
      <c r="AD16" s="7"/>
      <c r="AE16" s="7"/>
      <c r="AF16" s="7"/>
      <c r="AG16" s="7"/>
    </row>
    <row r="17" ht="12.75" customHeight="1">
      <c r="A17" s="18" t="s">
        <v>18</v>
      </c>
      <c r="B17" s="16">
        <f>5</f>
        <v>5</v>
      </c>
      <c r="C17" s="15"/>
      <c r="D17" s="15"/>
      <c r="E17" s="16"/>
      <c r="F17" s="16"/>
      <c r="G17" s="16"/>
      <c r="H17" s="16"/>
      <c r="I17" s="16"/>
      <c r="J17" s="15"/>
      <c r="K17" s="21"/>
      <c r="L17" s="15"/>
      <c r="M17" s="15"/>
      <c r="N17" s="15"/>
      <c r="O17" s="15"/>
      <c r="P17" s="15"/>
      <c r="Q17" s="15"/>
      <c r="R17" s="16"/>
      <c r="S17" s="15"/>
      <c r="T17" s="15"/>
      <c r="U17" s="15"/>
      <c r="V17" s="15"/>
      <c r="W17" s="15"/>
      <c r="X17" s="15">
        <f t="shared" si="3"/>
        <v>5</v>
      </c>
      <c r="Y17" s="11"/>
      <c r="Z17" s="7"/>
      <c r="AA17" s="7"/>
      <c r="AB17" s="7"/>
      <c r="AC17" s="7"/>
      <c r="AD17" s="7"/>
      <c r="AE17" s="7"/>
      <c r="AF17" s="7"/>
      <c r="AG17" s="7"/>
    </row>
    <row r="18" ht="12.75" customHeight="1">
      <c r="A18" s="18" t="s">
        <v>19</v>
      </c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2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>
        <f t="shared" si="3"/>
        <v>0</v>
      </c>
      <c r="Y18" s="11"/>
      <c r="Z18" s="6"/>
      <c r="AA18" s="6"/>
      <c r="AB18" s="7"/>
      <c r="AC18" s="7"/>
      <c r="AD18" s="7"/>
      <c r="AE18" s="7"/>
      <c r="AF18" s="7"/>
      <c r="AG18" s="7"/>
    </row>
    <row r="19" ht="12.75" customHeight="1">
      <c r="A19" s="18" t="s">
        <v>20</v>
      </c>
      <c r="B19" s="16">
        <f>4+3</f>
        <v>7</v>
      </c>
      <c r="C19" s="15"/>
      <c r="D19" s="15"/>
      <c r="E19" s="15"/>
      <c r="F19" s="15"/>
      <c r="G19" s="15"/>
      <c r="H19" s="16"/>
      <c r="I19" s="16"/>
      <c r="J19" s="16"/>
      <c r="K19" s="16"/>
      <c r="L19" s="16"/>
      <c r="M19" s="1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>
        <f t="shared" si="3"/>
        <v>7</v>
      </c>
      <c r="Y19" s="11"/>
      <c r="Z19" s="27" t="s">
        <v>21</v>
      </c>
      <c r="AA19" s="28">
        <v>-100.0</v>
      </c>
      <c r="AB19" s="7"/>
      <c r="AC19" s="7"/>
      <c r="AD19" s="7"/>
      <c r="AE19" s="7"/>
      <c r="AF19" s="7"/>
      <c r="AG19" s="7"/>
    </row>
    <row r="20" ht="12.75" customHeight="1">
      <c r="A20" s="18" t="s">
        <v>22</v>
      </c>
      <c r="B20" s="16"/>
      <c r="C20" s="16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>
        <f t="shared" si="3"/>
        <v>0</v>
      </c>
      <c r="Y20" s="11"/>
      <c r="Z20" s="29" t="s">
        <v>23</v>
      </c>
      <c r="AA20" s="30">
        <v>-10.0</v>
      </c>
      <c r="AB20" s="7"/>
      <c r="AC20" s="7"/>
      <c r="AD20" s="7"/>
      <c r="AE20" s="7"/>
      <c r="AF20" s="7"/>
      <c r="AG20" s="7"/>
    </row>
    <row r="21" ht="12.75" customHeight="1">
      <c r="A21" s="18" t="s">
        <v>24</v>
      </c>
      <c r="B21" s="15">
        <f>1</f>
        <v>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>
        <f t="shared" si="3"/>
        <v>1</v>
      </c>
      <c r="Y21" s="11"/>
      <c r="Z21" s="31" t="s">
        <v>25</v>
      </c>
      <c r="AA21" s="32">
        <v>-50.0</v>
      </c>
      <c r="AB21" s="33" t="s">
        <v>26</v>
      </c>
      <c r="AC21" s="34"/>
      <c r="AD21" s="7"/>
      <c r="AE21" s="7"/>
      <c r="AF21" s="7"/>
      <c r="AG21" s="7"/>
    </row>
    <row r="22" ht="12.75" customHeight="1">
      <c r="A22" s="23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5"/>
      <c r="X22" s="15">
        <f t="shared" si="3"/>
        <v>0</v>
      </c>
      <c r="Y22" s="11"/>
      <c r="Z22" s="7"/>
      <c r="AA22" s="35" t="s">
        <v>28</v>
      </c>
      <c r="AB22" s="35" t="s">
        <v>29</v>
      </c>
      <c r="AC22" s="35" t="s">
        <v>30</v>
      </c>
      <c r="AD22" s="35" t="s">
        <v>31</v>
      </c>
      <c r="AE22" s="35" t="s">
        <v>32</v>
      </c>
      <c r="AF22" s="35" t="s">
        <v>33</v>
      </c>
      <c r="AG22" s="35" t="s">
        <v>34</v>
      </c>
    </row>
    <row r="23" ht="12.75" customHeight="1">
      <c r="A23" s="14" t="s">
        <v>13</v>
      </c>
      <c r="B23" s="24">
        <f t="shared" ref="B23:C23" si="4">SUM(B15:B22)</f>
        <v>13</v>
      </c>
      <c r="C23" s="24">
        <f t="shared" si="4"/>
        <v>8</v>
      </c>
      <c r="D23" s="24"/>
      <c r="E23" s="24"/>
      <c r="F23" s="24"/>
      <c r="G23" s="24"/>
      <c r="H23" s="24"/>
      <c r="I23" s="24"/>
      <c r="J23" s="24"/>
      <c r="K23" s="36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>
        <f>SUM(X15:X22)</f>
        <v>21</v>
      </c>
      <c r="Y23" s="37"/>
      <c r="Z23" s="38" t="s">
        <v>35</v>
      </c>
      <c r="AA23" s="39">
        <v>10.0</v>
      </c>
      <c r="AB23" s="39">
        <v>7.0</v>
      </c>
      <c r="AC23" s="39">
        <v>5.0</v>
      </c>
      <c r="AD23" s="35">
        <v>4.0</v>
      </c>
      <c r="AE23" s="35">
        <v>3.0</v>
      </c>
      <c r="AF23" s="35">
        <v>2.0</v>
      </c>
      <c r="AG23" s="35">
        <v>1.0</v>
      </c>
    </row>
    <row r="24" ht="12.75" customHeight="1">
      <c r="A24" s="23" t="s">
        <v>14</v>
      </c>
      <c r="B24" s="25">
        <f>B23</f>
        <v>13</v>
      </c>
      <c r="C24" s="25">
        <f>B24+C23</f>
        <v>21</v>
      </c>
      <c r="D24" s="25"/>
      <c r="E24" s="25"/>
      <c r="F24" s="25"/>
      <c r="G24" s="25"/>
      <c r="H24" s="25"/>
      <c r="I24" s="25"/>
      <c r="J24" s="25"/>
      <c r="K24" s="4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>
        <f>SUM(X15:X22)</f>
        <v>21</v>
      </c>
      <c r="Y24" s="11"/>
      <c r="Z24" s="41" t="s">
        <v>36</v>
      </c>
      <c r="AA24" s="39">
        <v>5.0</v>
      </c>
      <c r="AB24" s="39">
        <v>3.0</v>
      </c>
      <c r="AC24" s="39">
        <v>1.0</v>
      </c>
      <c r="AD24" s="35"/>
      <c r="AE24" s="35"/>
      <c r="AF24" s="35"/>
      <c r="AG24" s="35"/>
    </row>
    <row r="25" ht="12.75" customHeight="1">
      <c r="A25" s="2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1"/>
      <c r="Z25" s="42" t="s">
        <v>37</v>
      </c>
      <c r="AA25" s="39">
        <v>5.0</v>
      </c>
      <c r="AB25" s="39">
        <v>3.0</v>
      </c>
      <c r="AC25" s="39">
        <v>1.0</v>
      </c>
      <c r="AD25" s="7"/>
      <c r="AE25" s="43"/>
      <c r="AF25" s="43"/>
      <c r="AG25" s="43"/>
    </row>
    <row r="26" ht="12.75" customHeight="1">
      <c r="A26" s="8" t="s">
        <v>38</v>
      </c>
      <c r="B26" s="9">
        <v>1.0</v>
      </c>
      <c r="C26" s="9">
        <v>2.0</v>
      </c>
      <c r="D26" s="9">
        <v>3.0</v>
      </c>
      <c r="E26" s="9">
        <v>4.0</v>
      </c>
      <c r="F26" s="9">
        <v>5.0</v>
      </c>
      <c r="G26" s="9">
        <v>6.0</v>
      </c>
      <c r="H26" s="9">
        <v>7.0</v>
      </c>
      <c r="I26" s="9">
        <v>8.0</v>
      </c>
      <c r="J26" s="9">
        <v>9.0</v>
      </c>
      <c r="K26" s="9">
        <v>10.0</v>
      </c>
      <c r="L26" s="9">
        <v>11.0</v>
      </c>
      <c r="M26" s="9">
        <v>12.0</v>
      </c>
      <c r="N26" s="9">
        <v>13.0</v>
      </c>
      <c r="O26" s="9">
        <v>14.0</v>
      </c>
      <c r="P26" s="9">
        <v>15.0</v>
      </c>
      <c r="Q26" s="9">
        <v>16.0</v>
      </c>
      <c r="R26" s="9">
        <v>17.0</v>
      </c>
      <c r="S26" s="9">
        <v>18.0</v>
      </c>
      <c r="T26" s="9">
        <v>19.0</v>
      </c>
      <c r="U26" s="9">
        <v>20.0</v>
      </c>
      <c r="V26" s="9">
        <v>21.0</v>
      </c>
      <c r="W26" s="10" t="s">
        <v>3</v>
      </c>
      <c r="X26" s="9" t="s">
        <v>4</v>
      </c>
      <c r="Y26" s="11"/>
      <c r="Z26" s="44" t="s">
        <v>39</v>
      </c>
      <c r="AA26" s="39">
        <v>5.0</v>
      </c>
      <c r="AB26" s="39"/>
      <c r="AC26" s="39"/>
      <c r="AD26" s="7"/>
      <c r="AE26" s="43"/>
      <c r="AF26" s="43"/>
      <c r="AG26" s="43"/>
    </row>
    <row r="27" ht="12.75" customHeight="1">
      <c r="A27" s="14" t="s">
        <v>40</v>
      </c>
      <c r="B27" s="15">
        <f>6</f>
        <v>6</v>
      </c>
      <c r="C27" s="15">
        <f>16+7</f>
        <v>23</v>
      </c>
      <c r="D27" s="16"/>
      <c r="E27" s="15"/>
      <c r="F27" s="15"/>
      <c r="G27" s="15"/>
      <c r="H27" s="16"/>
      <c r="I27" s="15"/>
      <c r="J27" s="16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>
        <f t="shared" ref="X27:X34" si="5">SUM(B27:W27)</f>
        <v>29</v>
      </c>
      <c r="Y27" s="11"/>
      <c r="Z27" s="45" t="s">
        <v>41</v>
      </c>
      <c r="AA27" s="46">
        <v>5.0</v>
      </c>
      <c r="AB27" s="47">
        <v>3.0</v>
      </c>
      <c r="AC27" s="47">
        <v>1.0</v>
      </c>
      <c r="AD27" s="7"/>
      <c r="AE27" s="43"/>
      <c r="AF27" s="43"/>
      <c r="AG27" s="43"/>
    </row>
    <row r="28" ht="12.75" customHeight="1">
      <c r="A28" s="18" t="s">
        <v>42</v>
      </c>
      <c r="B28" s="16"/>
      <c r="C28" s="15">
        <f>10</f>
        <v>10</v>
      </c>
      <c r="D28" s="15"/>
      <c r="E28" s="16"/>
      <c r="F28" s="15"/>
      <c r="G28" s="16"/>
      <c r="H28" s="16"/>
      <c r="I28" s="1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>
        <f t="shared" si="5"/>
        <v>10</v>
      </c>
      <c r="Y28" s="11"/>
      <c r="AD28" s="7"/>
      <c r="AE28" s="43"/>
      <c r="AF28" s="43"/>
      <c r="AG28" s="43"/>
    </row>
    <row r="29" ht="12.75" customHeight="1">
      <c r="A29" s="18" t="s">
        <v>43</v>
      </c>
      <c r="B29" s="16"/>
      <c r="C29" s="16"/>
      <c r="D29" s="16"/>
      <c r="E29" s="16"/>
      <c r="F29" s="15"/>
      <c r="G29" s="15"/>
      <c r="H29" s="16"/>
      <c r="I29" s="16"/>
      <c r="J29" s="15"/>
      <c r="K29" s="15"/>
      <c r="L29" s="16"/>
      <c r="M29" s="16"/>
      <c r="N29" s="15"/>
      <c r="O29" s="15"/>
      <c r="P29" s="15"/>
      <c r="Q29" s="15"/>
      <c r="R29" s="15"/>
      <c r="S29" s="15"/>
      <c r="T29" s="15"/>
      <c r="U29" s="15"/>
      <c r="V29" s="16"/>
      <c r="W29" s="15"/>
      <c r="X29" s="15">
        <f t="shared" si="5"/>
        <v>0</v>
      </c>
      <c r="Y29" s="11"/>
      <c r="Z29" s="48" t="s">
        <v>44</v>
      </c>
      <c r="AA29" s="39" t="s">
        <v>28</v>
      </c>
      <c r="AB29" s="35" t="s">
        <v>29</v>
      </c>
      <c r="AC29" s="35" t="s">
        <v>30</v>
      </c>
      <c r="AD29" s="35" t="s">
        <v>31</v>
      </c>
      <c r="AE29" s="35" t="s">
        <v>32</v>
      </c>
      <c r="AF29" s="35" t="s">
        <v>33</v>
      </c>
      <c r="AG29" s="35" t="s">
        <v>34</v>
      </c>
    </row>
    <row r="30" ht="12.75" customHeight="1">
      <c r="A30" s="18" t="s">
        <v>45</v>
      </c>
      <c r="B30" s="16"/>
      <c r="C30" s="16"/>
      <c r="D30" s="15"/>
      <c r="E30" s="15"/>
      <c r="F30" s="15"/>
      <c r="G30" s="15"/>
      <c r="H30" s="15"/>
      <c r="I30" s="15"/>
      <c r="J30" s="15"/>
      <c r="K30" s="18"/>
      <c r="L30" s="15"/>
      <c r="M30" s="15"/>
      <c r="N30" s="15"/>
      <c r="O30" s="15"/>
      <c r="P30" s="15"/>
      <c r="Q30" s="15"/>
      <c r="R30" s="16"/>
      <c r="S30" s="15"/>
      <c r="T30" s="15"/>
      <c r="U30" s="15"/>
      <c r="V30" s="15"/>
      <c r="W30" s="15"/>
      <c r="X30" s="15">
        <f t="shared" si="5"/>
        <v>0</v>
      </c>
      <c r="Y30" s="11"/>
      <c r="Z30" s="38" t="s">
        <v>35</v>
      </c>
      <c r="AA30" s="39">
        <v>100.0</v>
      </c>
      <c r="AB30" s="39">
        <v>70.0</v>
      </c>
      <c r="AC30" s="39">
        <v>50.0</v>
      </c>
      <c r="AD30" s="35">
        <v>40.0</v>
      </c>
      <c r="AE30" s="35">
        <v>30.0</v>
      </c>
      <c r="AF30" s="35">
        <v>20.0</v>
      </c>
      <c r="AG30" s="35">
        <v>10.0</v>
      </c>
    </row>
    <row r="31" ht="12.75" customHeight="1">
      <c r="A31" s="18" t="s">
        <v>46</v>
      </c>
      <c r="B31" s="16"/>
      <c r="C31" s="16"/>
      <c r="D31" s="15"/>
      <c r="E31" s="16"/>
      <c r="F31" s="16"/>
      <c r="G31" s="16"/>
      <c r="H31" s="16"/>
      <c r="I31" s="16"/>
      <c r="J31" s="16"/>
      <c r="K31" s="16"/>
      <c r="L31" s="15"/>
      <c r="M31" s="15"/>
      <c r="N31" s="16"/>
      <c r="O31" s="16"/>
      <c r="P31" s="16"/>
      <c r="Q31" s="15"/>
      <c r="R31" s="16"/>
      <c r="S31" s="16"/>
      <c r="T31" s="15"/>
      <c r="U31" s="16"/>
      <c r="V31" s="16"/>
      <c r="W31" s="15"/>
      <c r="X31" s="15">
        <f t="shared" si="5"/>
        <v>0</v>
      </c>
      <c r="Y31" s="11"/>
      <c r="Z31" s="41" t="s">
        <v>36</v>
      </c>
      <c r="AA31" s="39">
        <v>50.0</v>
      </c>
      <c r="AB31" s="39">
        <v>30.0</v>
      </c>
      <c r="AC31" s="39">
        <v>10.0</v>
      </c>
      <c r="AD31" s="43"/>
      <c r="AE31" s="43"/>
      <c r="AF31" s="43"/>
      <c r="AG31" s="43"/>
    </row>
    <row r="32" ht="12.75" customHeight="1">
      <c r="A32" s="18" t="s">
        <v>47</v>
      </c>
      <c r="B32" s="16"/>
      <c r="C32" s="16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>
        <f t="shared" si="5"/>
        <v>0</v>
      </c>
      <c r="Y32" s="11"/>
      <c r="Z32" s="42" t="s">
        <v>37</v>
      </c>
      <c r="AA32" s="39">
        <v>50.0</v>
      </c>
      <c r="AB32" s="39">
        <v>30.0</v>
      </c>
      <c r="AC32" s="39">
        <v>10.0</v>
      </c>
      <c r="AD32" s="43"/>
      <c r="AE32" s="43"/>
      <c r="AF32" s="43"/>
      <c r="AG32" s="43"/>
    </row>
    <row r="33" ht="12.75" customHeight="1">
      <c r="A33" s="18" t="s">
        <v>48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  <c r="R33" s="15"/>
      <c r="S33" s="15"/>
      <c r="T33" s="15"/>
      <c r="U33" s="15"/>
      <c r="V33" s="15"/>
      <c r="W33" s="15"/>
      <c r="X33" s="15">
        <f t="shared" si="5"/>
        <v>0</v>
      </c>
      <c r="Y33" s="11"/>
      <c r="Z33" s="44" t="s">
        <v>39</v>
      </c>
      <c r="AA33" s="35">
        <v>50.0</v>
      </c>
      <c r="AB33" s="43"/>
      <c r="AC33" s="43"/>
      <c r="AD33" s="43"/>
      <c r="AE33" s="43"/>
      <c r="AF33" s="43"/>
      <c r="AG33" s="43"/>
    </row>
    <row r="34" ht="12.75" customHeight="1">
      <c r="A34" s="23" t="s">
        <v>49</v>
      </c>
      <c r="B34" s="16"/>
      <c r="C34" s="16"/>
      <c r="D34" s="16"/>
      <c r="E34" s="16"/>
      <c r="F34" s="16"/>
      <c r="G34" s="16"/>
      <c r="H34" s="16"/>
      <c r="I34" s="16"/>
      <c r="J34" s="16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5"/>
      <c r="V34" s="15"/>
      <c r="W34" s="15"/>
      <c r="X34" s="15">
        <f t="shared" si="5"/>
        <v>0</v>
      </c>
      <c r="Y34" s="11"/>
      <c r="Z34" s="7"/>
      <c r="AA34" s="7"/>
      <c r="AB34" s="7"/>
      <c r="AC34" s="7"/>
      <c r="AD34" s="7"/>
      <c r="AE34" s="7"/>
      <c r="AF34" s="7"/>
      <c r="AG34" s="7"/>
    </row>
    <row r="35" ht="12.75" customHeight="1">
      <c r="A35" s="14" t="s">
        <v>13</v>
      </c>
      <c r="B35" s="24">
        <f t="shared" ref="B35:C35" si="6">SUM(B27:B34)</f>
        <v>6</v>
      </c>
      <c r="C35" s="24">
        <f t="shared" si="6"/>
        <v>33</v>
      </c>
      <c r="D35" s="24"/>
      <c r="E35" s="24"/>
      <c r="F35" s="24"/>
      <c r="G35" s="24"/>
      <c r="H35" s="24"/>
      <c r="I35" s="24"/>
      <c r="J35" s="24"/>
      <c r="K35" s="36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>
        <f>SUM(X27:X34)</f>
        <v>39</v>
      </c>
      <c r="Y35" s="11"/>
      <c r="Z35" s="49" t="s">
        <v>50</v>
      </c>
      <c r="AA35" s="34"/>
      <c r="AB35" s="34"/>
      <c r="AC35" s="34"/>
      <c r="AD35" s="7"/>
      <c r="AE35" s="7"/>
      <c r="AF35" s="7"/>
      <c r="AG35" s="7"/>
    </row>
    <row r="36" ht="12.75" customHeight="1">
      <c r="A36" s="23" t="s">
        <v>14</v>
      </c>
      <c r="B36" s="25">
        <f>B35</f>
        <v>6</v>
      </c>
      <c r="C36" s="25">
        <f>B36+C35</f>
        <v>39</v>
      </c>
      <c r="D36" s="25"/>
      <c r="E36" s="25"/>
      <c r="F36" s="25"/>
      <c r="G36" s="25"/>
      <c r="H36" s="25"/>
      <c r="I36" s="25"/>
      <c r="J36" s="25"/>
      <c r="K36" s="4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>
        <f>SUM(X27:X34)</f>
        <v>39</v>
      </c>
      <c r="Y36" s="11"/>
      <c r="Z36" s="49" t="s">
        <v>51</v>
      </c>
      <c r="AA36" s="34"/>
      <c r="AB36" s="34"/>
      <c r="AC36" s="34"/>
      <c r="AD36" s="7"/>
      <c r="AE36" s="7"/>
      <c r="AF36" s="7"/>
      <c r="AG36" s="7"/>
    </row>
    <row r="37" ht="12.75" customHeight="1">
      <c r="A37" s="2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1"/>
      <c r="Z37" s="50"/>
      <c r="AA37" s="7"/>
      <c r="AB37" s="7"/>
      <c r="AC37" s="7"/>
      <c r="AD37" s="7"/>
      <c r="AE37" s="7"/>
      <c r="AF37" s="7"/>
      <c r="AG37" s="7"/>
    </row>
    <row r="38" ht="12.75" customHeight="1">
      <c r="A38" s="8" t="s">
        <v>52</v>
      </c>
      <c r="B38" s="51">
        <v>1.0</v>
      </c>
      <c r="C38" s="51">
        <v>2.0</v>
      </c>
      <c r="D38" s="9">
        <v>3.0</v>
      </c>
      <c r="E38" s="9">
        <v>4.0</v>
      </c>
      <c r="F38" s="9">
        <v>5.0</v>
      </c>
      <c r="G38" s="9">
        <v>6.0</v>
      </c>
      <c r="H38" s="9">
        <v>7.0</v>
      </c>
      <c r="I38" s="9">
        <v>8.0</v>
      </c>
      <c r="J38" s="9">
        <v>9.0</v>
      </c>
      <c r="K38" s="9">
        <v>10.0</v>
      </c>
      <c r="L38" s="9">
        <v>11.0</v>
      </c>
      <c r="M38" s="9">
        <v>12.0</v>
      </c>
      <c r="N38" s="9">
        <v>13.0</v>
      </c>
      <c r="O38" s="9">
        <v>14.0</v>
      </c>
      <c r="P38" s="9">
        <v>15.0</v>
      </c>
      <c r="Q38" s="9">
        <v>16.0</v>
      </c>
      <c r="R38" s="9">
        <v>17.0</v>
      </c>
      <c r="S38" s="9">
        <v>18.0</v>
      </c>
      <c r="T38" s="9">
        <v>19.0</v>
      </c>
      <c r="U38" s="9">
        <v>20.0</v>
      </c>
      <c r="V38" s="9">
        <v>21.0</v>
      </c>
      <c r="W38" s="10" t="s">
        <v>3</v>
      </c>
      <c r="X38" s="9" t="s">
        <v>4</v>
      </c>
      <c r="Y38" s="11"/>
      <c r="Z38" s="50"/>
      <c r="AA38" s="7"/>
      <c r="AB38" s="7"/>
      <c r="AC38" s="7"/>
      <c r="AD38" s="7"/>
      <c r="AE38" s="7"/>
      <c r="AF38" s="7"/>
      <c r="AG38" s="7"/>
    </row>
    <row r="39" ht="12.75" customHeight="1">
      <c r="A39" s="52" t="s">
        <v>53</v>
      </c>
      <c r="B39" s="15">
        <f>16+5</f>
        <v>21</v>
      </c>
      <c r="C39" s="53">
        <f>25+10</f>
        <v>35</v>
      </c>
      <c r="D39" s="16"/>
      <c r="E39" s="16"/>
      <c r="F39" s="15"/>
      <c r="G39" s="16"/>
      <c r="H39" s="16"/>
      <c r="I39" s="15"/>
      <c r="J39" s="16"/>
      <c r="K39" s="16"/>
      <c r="L39" s="16"/>
      <c r="M39" s="15"/>
      <c r="N39" s="15"/>
      <c r="O39" s="15"/>
      <c r="P39" s="16"/>
      <c r="Q39" s="15"/>
      <c r="R39" s="15"/>
      <c r="S39" s="15"/>
      <c r="T39" s="15"/>
      <c r="U39" s="15"/>
      <c r="V39" s="15"/>
      <c r="W39" s="15"/>
      <c r="X39" s="15">
        <f t="shared" ref="X39:X46" si="7">SUM(B39:W39)</f>
        <v>56</v>
      </c>
      <c r="Y39" s="11"/>
      <c r="Z39" s="50"/>
      <c r="AA39" s="7"/>
      <c r="AB39" s="7"/>
      <c r="AC39" s="7"/>
      <c r="AD39" s="7"/>
      <c r="AE39" s="7"/>
      <c r="AF39" s="7"/>
      <c r="AG39" s="7"/>
    </row>
    <row r="40" ht="12.75" customHeight="1">
      <c r="A40" s="18" t="s">
        <v>54</v>
      </c>
      <c r="B40" s="16">
        <f>7</f>
        <v>7</v>
      </c>
      <c r="C40" s="15"/>
      <c r="D40" s="15"/>
      <c r="E40" s="16"/>
      <c r="F40" s="15"/>
      <c r="G40" s="16"/>
      <c r="H40" s="16"/>
      <c r="I40" s="1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>
        <f t="shared" si="7"/>
        <v>7</v>
      </c>
      <c r="Y40" s="11"/>
      <c r="Z40" s="50" t="s">
        <v>55</v>
      </c>
      <c r="AA40" s="7"/>
      <c r="AB40" s="7"/>
      <c r="AC40" s="7"/>
      <c r="AD40" s="7"/>
      <c r="AE40" s="7"/>
      <c r="AF40" s="7"/>
      <c r="AG40" s="7"/>
    </row>
    <row r="41" ht="12.75" customHeight="1">
      <c r="A41" s="18" t="s">
        <v>56</v>
      </c>
      <c r="B41" s="16"/>
      <c r="C41" s="16"/>
      <c r="D41" s="16"/>
      <c r="E41" s="16"/>
      <c r="F41" s="16"/>
      <c r="G41" s="16"/>
      <c r="H41" s="16"/>
      <c r="I41" s="16"/>
      <c r="J41" s="15"/>
      <c r="K41" s="15"/>
      <c r="L41" s="16"/>
      <c r="M41" s="16"/>
      <c r="N41" s="15"/>
      <c r="O41" s="15"/>
      <c r="P41" s="15"/>
      <c r="Q41" s="15"/>
      <c r="R41" s="15"/>
      <c r="S41" s="15"/>
      <c r="T41" s="15"/>
      <c r="U41" s="15"/>
      <c r="V41" s="16"/>
      <c r="W41" s="15"/>
      <c r="X41" s="15">
        <f t="shared" si="7"/>
        <v>0</v>
      </c>
      <c r="Y41" s="11"/>
      <c r="Z41" s="49" t="s">
        <v>57</v>
      </c>
      <c r="AA41" s="7"/>
      <c r="AB41" s="7"/>
      <c r="AC41" s="7"/>
      <c r="AD41" s="7"/>
      <c r="AE41" s="7"/>
      <c r="AF41" s="7"/>
      <c r="AG41" s="7"/>
    </row>
    <row r="42" ht="12.75" customHeight="1">
      <c r="A42" s="18" t="s">
        <v>58</v>
      </c>
      <c r="B42" s="16"/>
      <c r="C42" s="16"/>
      <c r="D42" s="15"/>
      <c r="E42" s="15"/>
      <c r="F42" s="15"/>
      <c r="G42" s="15"/>
      <c r="H42" s="15"/>
      <c r="I42" s="15"/>
      <c r="J42" s="15"/>
      <c r="K42" s="1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f t="shared" si="7"/>
        <v>0</v>
      </c>
      <c r="Y42" s="11"/>
      <c r="Z42" s="49" t="s">
        <v>59</v>
      </c>
      <c r="AA42" s="34"/>
      <c r="AB42" s="34"/>
      <c r="AC42" s="34"/>
      <c r="AD42" s="7"/>
      <c r="AE42" s="7"/>
      <c r="AF42" s="7"/>
      <c r="AG42" s="7"/>
    </row>
    <row r="43" ht="12.75" customHeight="1">
      <c r="A43" s="18" t="s">
        <v>60</v>
      </c>
      <c r="B43" s="16"/>
      <c r="C43" s="16">
        <f>14+2</f>
        <v>16</v>
      </c>
      <c r="D43" s="16"/>
      <c r="E43" s="16"/>
      <c r="F43" s="16"/>
      <c r="G43" s="16"/>
      <c r="H43" s="16"/>
      <c r="I43" s="16"/>
      <c r="J43" s="16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>
        <f t="shared" si="7"/>
        <v>16</v>
      </c>
      <c r="Y43" s="11"/>
      <c r="Z43" s="49" t="s">
        <v>61</v>
      </c>
      <c r="AA43" s="34"/>
      <c r="AB43" s="34"/>
      <c r="AC43" s="34"/>
      <c r="AD43" s="7"/>
      <c r="AE43" s="7"/>
      <c r="AF43" s="7"/>
      <c r="AG43" s="7"/>
    </row>
    <row r="44" ht="12.75" customHeight="1">
      <c r="A44" s="18" t="s">
        <v>62</v>
      </c>
      <c r="B44" s="16"/>
      <c r="C44" s="16">
        <f>6</f>
        <v>6</v>
      </c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>
        <f t="shared" si="7"/>
        <v>6</v>
      </c>
      <c r="Y44" s="11"/>
      <c r="Z44" s="49" t="s">
        <v>63</v>
      </c>
      <c r="AA44" s="34"/>
      <c r="AB44" s="34"/>
      <c r="AC44" s="34"/>
      <c r="AD44" s="7"/>
      <c r="AE44" s="7"/>
      <c r="AF44" s="7"/>
      <c r="AG44" s="7"/>
    </row>
    <row r="45" ht="12.75" customHeight="1">
      <c r="A45" s="18" t="s">
        <v>64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  <c r="R45" s="15"/>
      <c r="S45" s="15"/>
      <c r="T45" s="15"/>
      <c r="U45" s="15"/>
      <c r="V45" s="15"/>
      <c r="W45" s="15"/>
      <c r="X45" s="15">
        <f t="shared" si="7"/>
        <v>0</v>
      </c>
      <c r="Y45" s="11"/>
      <c r="Z45" s="7"/>
      <c r="AA45" s="7"/>
      <c r="AB45" s="7"/>
      <c r="AC45" s="7"/>
      <c r="AD45" s="7"/>
      <c r="AE45" s="7"/>
      <c r="AF45" s="7"/>
      <c r="AG45" s="7"/>
    </row>
    <row r="46" ht="12.75" customHeight="1">
      <c r="A46" s="23" t="s">
        <v>65</v>
      </c>
      <c r="B46" s="16"/>
      <c r="C46" s="16"/>
      <c r="D46" s="16"/>
      <c r="E46" s="15"/>
      <c r="F46" s="16"/>
      <c r="G46" s="16"/>
      <c r="H46" s="16"/>
      <c r="I46" s="16"/>
      <c r="J46" s="16"/>
      <c r="K46" s="15"/>
      <c r="L46" s="15"/>
      <c r="M46" s="15"/>
      <c r="N46" s="15"/>
      <c r="O46" s="16"/>
      <c r="P46" s="15"/>
      <c r="Q46" s="15"/>
      <c r="R46" s="15"/>
      <c r="S46" s="15"/>
      <c r="T46" s="16"/>
      <c r="U46" s="15"/>
      <c r="V46" s="15"/>
      <c r="W46" s="15"/>
      <c r="X46" s="15">
        <f t="shared" si="7"/>
        <v>0</v>
      </c>
      <c r="Y46" s="11"/>
      <c r="Z46" s="49" t="s">
        <v>66</v>
      </c>
      <c r="AA46" s="34"/>
      <c r="AB46" s="34"/>
      <c r="AC46" s="34"/>
      <c r="AD46" s="7"/>
      <c r="AE46" s="7"/>
      <c r="AF46" s="7"/>
      <c r="AG46" s="7"/>
    </row>
    <row r="47" ht="12.75" customHeight="1">
      <c r="A47" s="14" t="s">
        <v>13</v>
      </c>
      <c r="B47" s="24">
        <f t="shared" ref="B47:C47" si="8">SUM(B39:B46)</f>
        <v>28</v>
      </c>
      <c r="C47" s="24">
        <f t="shared" si="8"/>
        <v>57</v>
      </c>
      <c r="D47" s="24"/>
      <c r="E47" s="24"/>
      <c r="F47" s="24"/>
      <c r="G47" s="24"/>
      <c r="H47" s="24"/>
      <c r="I47" s="24"/>
      <c r="J47" s="24"/>
      <c r="K47" s="36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>
        <f>SUM(X39:X46)</f>
        <v>85</v>
      </c>
      <c r="Y47" s="11"/>
      <c r="Z47" s="49" t="s">
        <v>67</v>
      </c>
      <c r="AA47" s="7"/>
      <c r="AB47" s="7"/>
      <c r="AC47" s="7"/>
      <c r="AD47" s="7"/>
      <c r="AE47" s="7"/>
      <c r="AF47" s="7"/>
      <c r="AG47" s="7"/>
    </row>
    <row r="48" ht="12.75" customHeight="1">
      <c r="A48" s="23" t="s">
        <v>14</v>
      </c>
      <c r="B48" s="25">
        <f>B47</f>
        <v>28</v>
      </c>
      <c r="C48" s="25">
        <f>B48+C47</f>
        <v>85</v>
      </c>
      <c r="D48" s="25"/>
      <c r="E48" s="25"/>
      <c r="F48" s="25"/>
      <c r="G48" s="25"/>
      <c r="H48" s="25"/>
      <c r="I48" s="25"/>
      <c r="J48" s="25"/>
      <c r="K48" s="40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>
        <f>SUM(X39:X46)</f>
        <v>85</v>
      </c>
      <c r="Y48" s="11"/>
      <c r="Z48" s="7"/>
      <c r="AA48" s="7"/>
      <c r="AB48" s="7"/>
      <c r="AC48" s="7"/>
      <c r="AD48" s="7"/>
      <c r="AE48" s="7"/>
      <c r="AF48" s="7"/>
      <c r="AG48" s="7"/>
    </row>
    <row r="49" ht="12.75" customHeight="1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1"/>
      <c r="Z49" s="54"/>
      <c r="AA49" s="7"/>
      <c r="AB49" s="7"/>
      <c r="AC49" s="7"/>
      <c r="AD49" s="7"/>
      <c r="AE49" s="7"/>
      <c r="AF49" s="7"/>
      <c r="AG49" s="7"/>
    </row>
    <row r="50" ht="12.75" customHeight="1">
      <c r="A50" s="55" t="s">
        <v>68</v>
      </c>
      <c r="B50" s="9">
        <v>1.0</v>
      </c>
      <c r="C50" s="9">
        <v>2.0</v>
      </c>
      <c r="D50" s="9">
        <v>3.0</v>
      </c>
      <c r="E50" s="9">
        <v>4.0</v>
      </c>
      <c r="F50" s="9">
        <v>5.0</v>
      </c>
      <c r="G50" s="9">
        <v>6.0</v>
      </c>
      <c r="H50" s="9">
        <v>7.0</v>
      </c>
      <c r="I50" s="9">
        <v>8.0</v>
      </c>
      <c r="J50" s="9">
        <v>9.0</v>
      </c>
      <c r="K50" s="9">
        <v>10.0</v>
      </c>
      <c r="L50" s="9">
        <v>11.0</v>
      </c>
      <c r="M50" s="9">
        <v>12.0</v>
      </c>
      <c r="N50" s="9">
        <v>13.0</v>
      </c>
      <c r="O50" s="9">
        <v>14.0</v>
      </c>
      <c r="P50" s="9">
        <v>15.0</v>
      </c>
      <c r="Q50" s="9">
        <v>16.0</v>
      </c>
      <c r="R50" s="9">
        <v>17.0</v>
      </c>
      <c r="S50" s="9">
        <v>18.0</v>
      </c>
      <c r="T50" s="9">
        <v>19.0</v>
      </c>
      <c r="U50" s="9">
        <v>20.0</v>
      </c>
      <c r="V50" s="9">
        <v>21.0</v>
      </c>
      <c r="W50" s="10" t="s">
        <v>3</v>
      </c>
      <c r="X50" s="9" t="s">
        <v>4</v>
      </c>
      <c r="Y50" s="11"/>
      <c r="Z50" s="56" t="s">
        <v>69</v>
      </c>
      <c r="AA50" s="34"/>
      <c r="AB50" s="34"/>
      <c r="AC50" s="34"/>
      <c r="AD50" s="7"/>
      <c r="AE50" s="7"/>
      <c r="AF50" s="7"/>
      <c r="AG50" s="7"/>
    </row>
    <row r="51" ht="12.75" customHeight="1">
      <c r="A51" s="14" t="s">
        <v>70</v>
      </c>
      <c r="B51" s="15"/>
      <c r="C51" s="16">
        <f>4</f>
        <v>4</v>
      </c>
      <c r="D51" s="16"/>
      <c r="E51" s="16"/>
      <c r="F51" s="15"/>
      <c r="G51" s="16"/>
      <c r="H51" s="16"/>
      <c r="I51" s="15"/>
      <c r="J51" s="16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>
        <f t="shared" ref="X51:X58" si="9">SUM(B51:W51)</f>
        <v>4</v>
      </c>
      <c r="Y51" s="11"/>
      <c r="Z51" s="49" t="s">
        <v>71</v>
      </c>
      <c r="AA51" s="34"/>
      <c r="AB51" s="34"/>
      <c r="AC51" s="34"/>
      <c r="AD51" s="7"/>
      <c r="AE51" s="7"/>
      <c r="AF51" s="7"/>
      <c r="AG51" s="7"/>
    </row>
    <row r="52" ht="12.75" customHeight="1">
      <c r="A52" s="18" t="s">
        <v>72</v>
      </c>
      <c r="B52" s="16"/>
      <c r="C52" s="15"/>
      <c r="D52" s="15"/>
      <c r="E52" s="15"/>
      <c r="F52" s="15"/>
      <c r="G52" s="15"/>
      <c r="H52" s="1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>
        <f t="shared" si="9"/>
        <v>0</v>
      </c>
      <c r="Y52" s="11"/>
      <c r="Z52" s="49" t="s">
        <v>73</v>
      </c>
      <c r="AA52" s="34"/>
      <c r="AB52" s="34"/>
      <c r="AC52" s="34"/>
      <c r="AD52" s="7"/>
      <c r="AE52" s="7"/>
      <c r="AF52" s="7"/>
      <c r="AG52" s="7"/>
    </row>
    <row r="53" ht="12.75" customHeight="1">
      <c r="A53" s="18" t="s">
        <v>74</v>
      </c>
      <c r="B53" s="16"/>
      <c r="C53" s="16"/>
      <c r="D53" s="16"/>
      <c r="E53" s="16"/>
      <c r="F53" s="16"/>
      <c r="G53" s="16"/>
      <c r="H53" s="16"/>
      <c r="I53" s="16"/>
      <c r="J53" s="15"/>
      <c r="K53" s="15"/>
      <c r="L53" s="16"/>
      <c r="M53" s="16"/>
      <c r="N53" s="15"/>
      <c r="O53" s="15"/>
      <c r="P53" s="15"/>
      <c r="Q53" s="15"/>
      <c r="R53" s="15"/>
      <c r="S53" s="15"/>
      <c r="T53" s="15"/>
      <c r="U53" s="15"/>
      <c r="V53" s="16"/>
      <c r="W53" s="15"/>
      <c r="X53" s="15">
        <f t="shared" si="9"/>
        <v>0</v>
      </c>
      <c r="Y53" s="11"/>
      <c r="Z53" s="7"/>
      <c r="AA53" s="7"/>
      <c r="AB53" s="7"/>
      <c r="AC53" s="7"/>
      <c r="AD53" s="7"/>
      <c r="AE53" s="7"/>
      <c r="AF53" s="7"/>
      <c r="AG53" s="7"/>
    </row>
    <row r="54" ht="12.75" customHeight="1">
      <c r="A54" s="18" t="s">
        <v>75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>
        <f t="shared" si="9"/>
        <v>0</v>
      </c>
      <c r="Y54" s="11"/>
      <c r="Z54" s="7"/>
      <c r="AA54" s="7"/>
      <c r="AB54" s="7"/>
      <c r="AC54" s="7"/>
      <c r="AD54" s="7"/>
      <c r="AE54" s="7"/>
      <c r="AF54" s="7"/>
      <c r="AG54" s="7"/>
    </row>
    <row r="55" ht="12.75" customHeight="1">
      <c r="A55" s="18" t="s">
        <v>76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5"/>
      <c r="M55" s="15"/>
      <c r="N55" s="16"/>
      <c r="O55" s="16"/>
      <c r="P55" s="16"/>
      <c r="Q55" s="15"/>
      <c r="R55" s="16"/>
      <c r="S55" s="16"/>
      <c r="T55" s="16"/>
      <c r="U55" s="16"/>
      <c r="V55" s="16"/>
      <c r="W55" s="15"/>
      <c r="X55" s="15">
        <f t="shared" si="9"/>
        <v>0</v>
      </c>
      <c r="Y55" s="11"/>
      <c r="Z55" s="7"/>
      <c r="AA55" s="7"/>
      <c r="AB55" s="7"/>
      <c r="AC55" s="7"/>
      <c r="AD55" s="7"/>
      <c r="AE55" s="7"/>
      <c r="AF55" s="7"/>
      <c r="AG55" s="7"/>
    </row>
    <row r="56" ht="12.75" customHeight="1">
      <c r="A56" s="18" t="s">
        <v>77</v>
      </c>
      <c r="B56" s="16"/>
      <c r="C56" s="16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>
        <f t="shared" si="9"/>
        <v>0</v>
      </c>
      <c r="Y56" s="11"/>
      <c r="Z56" s="7"/>
      <c r="AA56" s="7"/>
      <c r="AB56" s="7"/>
      <c r="AC56" s="7"/>
      <c r="AD56" s="7"/>
      <c r="AE56" s="7"/>
      <c r="AF56" s="7"/>
      <c r="AG56" s="7"/>
    </row>
    <row r="57" ht="12.75" customHeight="1">
      <c r="A57" s="18" t="s">
        <v>78</v>
      </c>
      <c r="B57" s="15">
        <f>3</f>
        <v>3</v>
      </c>
      <c r="C57" s="15">
        <f>20+5</f>
        <v>25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5">
        <f t="shared" si="9"/>
        <v>28</v>
      </c>
      <c r="Y57" s="11"/>
      <c r="Z57" s="7"/>
      <c r="AA57" s="7"/>
      <c r="AB57" s="7"/>
      <c r="AC57" s="7"/>
      <c r="AD57" s="7"/>
      <c r="AE57" s="7"/>
      <c r="AF57" s="7"/>
      <c r="AG57" s="7"/>
    </row>
    <row r="58" ht="12.75" customHeight="1">
      <c r="A58" s="23"/>
      <c r="B58" s="57">
        <v>-10.0</v>
      </c>
      <c r="C58" s="58"/>
      <c r="D58" s="58"/>
      <c r="E58" s="58"/>
      <c r="F58" s="58"/>
      <c r="G58" s="58"/>
      <c r="H58" s="58"/>
      <c r="I58" s="58"/>
      <c r="J58" s="58"/>
      <c r="K58" s="57"/>
      <c r="L58" s="57"/>
      <c r="M58" s="57"/>
      <c r="N58" s="57"/>
      <c r="O58" s="58"/>
      <c r="P58" s="57"/>
      <c r="Q58" s="57"/>
      <c r="R58" s="57"/>
      <c r="S58" s="57"/>
      <c r="T58" s="57"/>
      <c r="U58" s="57"/>
      <c r="V58" s="57"/>
      <c r="W58" s="57"/>
      <c r="X58" s="57">
        <f t="shared" si="9"/>
        <v>-10</v>
      </c>
      <c r="Y58" s="11"/>
      <c r="Z58" s="7"/>
      <c r="AA58" s="7"/>
      <c r="AB58" s="7"/>
      <c r="AC58" s="7"/>
      <c r="AD58" s="7"/>
      <c r="AE58" s="7"/>
      <c r="AF58" s="7"/>
      <c r="AG58" s="7"/>
    </row>
    <row r="59" ht="12.75" customHeight="1">
      <c r="A59" s="14" t="s">
        <v>13</v>
      </c>
      <c r="B59" s="24">
        <f t="shared" ref="B59:C59" si="10">SUM(B51:B58)</f>
        <v>-7</v>
      </c>
      <c r="C59" s="24">
        <f t="shared" si="10"/>
        <v>29</v>
      </c>
      <c r="D59" s="24"/>
      <c r="E59" s="24"/>
      <c r="F59" s="24"/>
      <c r="G59" s="24"/>
      <c r="H59" s="24"/>
      <c r="I59" s="24"/>
      <c r="J59" s="24"/>
      <c r="K59" s="36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>
        <f>SUM(X51:X58)</f>
        <v>22</v>
      </c>
      <c r="Y59" s="11"/>
      <c r="Z59" s="59"/>
      <c r="AA59" s="4"/>
      <c r="AB59" s="37"/>
      <c r="AC59" s="37"/>
      <c r="AD59" s="37"/>
      <c r="AE59" s="37"/>
      <c r="AF59" s="37"/>
      <c r="AG59" s="37"/>
    </row>
    <row r="60" ht="12.75" customHeight="1">
      <c r="A60" s="23" t="s">
        <v>14</v>
      </c>
      <c r="B60" s="25">
        <f>B59</f>
        <v>-7</v>
      </c>
      <c r="C60" s="25">
        <f>B60+C59</f>
        <v>22</v>
      </c>
      <c r="D60" s="25"/>
      <c r="E60" s="25"/>
      <c r="F60" s="25"/>
      <c r="G60" s="25"/>
      <c r="H60" s="25"/>
      <c r="I60" s="25"/>
      <c r="J60" s="25"/>
      <c r="K60" s="40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>
        <f>SUM(X51:X58)</f>
        <v>22</v>
      </c>
      <c r="Y60" s="4"/>
      <c r="Z60" s="59"/>
      <c r="AA60" s="4"/>
      <c r="AB60" s="37"/>
      <c r="AC60" s="37"/>
      <c r="AD60" s="37"/>
      <c r="AE60" s="37"/>
      <c r="AF60" s="37"/>
      <c r="AG60" s="37"/>
    </row>
    <row r="61" ht="12.75" customHeight="1">
      <c r="A61" s="21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4"/>
      <c r="Z61" s="4"/>
      <c r="AA61" s="4"/>
      <c r="AB61" s="37"/>
      <c r="AC61" s="37"/>
      <c r="AD61" s="37"/>
      <c r="AE61" s="37"/>
      <c r="AF61" s="37"/>
      <c r="AG61" s="37"/>
    </row>
    <row r="62" ht="12.75" customHeight="1">
      <c r="A62" s="8" t="s">
        <v>79</v>
      </c>
      <c r="B62" s="9">
        <v>1.0</v>
      </c>
      <c r="C62" s="9">
        <v>2.0</v>
      </c>
      <c r="D62" s="9">
        <v>3.0</v>
      </c>
      <c r="E62" s="9">
        <v>4.0</v>
      </c>
      <c r="F62" s="9">
        <v>5.0</v>
      </c>
      <c r="G62" s="9">
        <v>6.0</v>
      </c>
      <c r="H62" s="9">
        <v>7.0</v>
      </c>
      <c r="I62" s="9">
        <v>8.0</v>
      </c>
      <c r="J62" s="9">
        <v>9.0</v>
      </c>
      <c r="K62" s="9">
        <v>10.0</v>
      </c>
      <c r="L62" s="9">
        <v>11.0</v>
      </c>
      <c r="M62" s="9">
        <v>12.0</v>
      </c>
      <c r="N62" s="9">
        <v>13.0</v>
      </c>
      <c r="O62" s="9">
        <v>14.0</v>
      </c>
      <c r="P62" s="9">
        <v>15.0</v>
      </c>
      <c r="Q62" s="9">
        <v>16.0</v>
      </c>
      <c r="R62" s="9">
        <v>17.0</v>
      </c>
      <c r="S62" s="9">
        <v>18.0</v>
      </c>
      <c r="T62" s="9">
        <v>19.0</v>
      </c>
      <c r="U62" s="9">
        <v>20.0</v>
      </c>
      <c r="V62" s="9">
        <v>21.0</v>
      </c>
      <c r="W62" s="10" t="s">
        <v>3</v>
      </c>
      <c r="X62" s="9" t="s">
        <v>4</v>
      </c>
      <c r="Y62" s="4"/>
      <c r="Z62" s="4"/>
      <c r="AA62" s="4"/>
      <c r="AB62" s="37"/>
      <c r="AC62" s="37"/>
      <c r="AD62" s="37"/>
      <c r="AE62" s="37"/>
      <c r="AF62" s="37"/>
      <c r="AG62" s="37"/>
    </row>
    <row r="63" ht="12.75" customHeight="1">
      <c r="A63" s="14" t="s">
        <v>80</v>
      </c>
      <c r="B63" s="15"/>
      <c r="C63" s="16"/>
      <c r="D63" s="16"/>
      <c r="E63" s="16"/>
      <c r="F63" s="15"/>
      <c r="G63" s="16"/>
      <c r="H63" s="16"/>
      <c r="I63" s="15"/>
      <c r="J63" s="16"/>
      <c r="K63" s="16"/>
      <c r="L63" s="16"/>
      <c r="M63" s="15"/>
      <c r="N63" s="15"/>
      <c r="O63" s="15"/>
      <c r="P63" s="16"/>
      <c r="Q63" s="15"/>
      <c r="R63" s="15"/>
      <c r="S63" s="15"/>
      <c r="T63" s="15"/>
      <c r="U63" s="15"/>
      <c r="V63" s="15"/>
      <c r="W63" s="15"/>
      <c r="X63" s="15">
        <f t="shared" ref="X63:X70" si="11">SUM(B63:W63)</f>
        <v>0</v>
      </c>
      <c r="Y63" s="4"/>
      <c r="Z63" s="4"/>
      <c r="AA63" s="4"/>
      <c r="AB63" s="37"/>
      <c r="AC63" s="37"/>
      <c r="AD63" s="37"/>
      <c r="AE63" s="37"/>
      <c r="AF63" s="37"/>
      <c r="AG63" s="37"/>
    </row>
    <row r="64" ht="12.75" customHeight="1">
      <c r="A64" s="18" t="s">
        <v>81</v>
      </c>
      <c r="B64" s="16"/>
      <c r="C64" s="15"/>
      <c r="D64" s="15"/>
      <c r="E64" s="16"/>
      <c r="F64" s="15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>
        <f t="shared" si="11"/>
        <v>0</v>
      </c>
      <c r="Y64" s="4"/>
      <c r="Z64" s="4"/>
      <c r="AA64" s="4"/>
      <c r="AB64" s="37"/>
      <c r="AC64" s="37"/>
      <c r="AD64" s="37"/>
      <c r="AE64" s="37"/>
      <c r="AF64" s="37"/>
      <c r="AG64" s="37"/>
    </row>
    <row r="65" ht="12.75" customHeight="1">
      <c r="A65" s="18" t="s">
        <v>82</v>
      </c>
      <c r="B65" s="16"/>
      <c r="C65" s="15">
        <v>1.0</v>
      </c>
      <c r="D65" s="16"/>
      <c r="E65" s="16"/>
      <c r="F65" s="16"/>
      <c r="G65" s="16"/>
      <c r="H65" s="15"/>
      <c r="I65" s="15"/>
      <c r="J65" s="15"/>
      <c r="K65" s="15"/>
      <c r="L65" s="16"/>
      <c r="M65" s="15"/>
      <c r="N65" s="15"/>
      <c r="O65" s="15"/>
      <c r="P65" s="15"/>
      <c r="Q65" s="15"/>
      <c r="R65" s="15"/>
      <c r="S65" s="15"/>
      <c r="T65" s="15"/>
      <c r="U65" s="15"/>
      <c r="V65" s="16"/>
      <c r="W65" s="15"/>
      <c r="X65" s="15">
        <f t="shared" si="11"/>
        <v>1</v>
      </c>
      <c r="Y65" s="4"/>
      <c r="Z65" s="4"/>
      <c r="AA65" s="4"/>
      <c r="AB65" s="37"/>
      <c r="AC65" s="37"/>
      <c r="AD65" s="37"/>
      <c r="AE65" s="37"/>
      <c r="AF65" s="37"/>
      <c r="AG65" s="37"/>
    </row>
    <row r="66" ht="12.75" customHeight="1">
      <c r="A66" s="18" t="s">
        <v>83</v>
      </c>
      <c r="B66" s="16"/>
      <c r="C66" s="16"/>
      <c r="D66" s="15"/>
      <c r="E66" s="15"/>
      <c r="F66" s="15"/>
      <c r="G66" s="15"/>
      <c r="H66" s="15"/>
      <c r="I66" s="15"/>
      <c r="J66" s="15"/>
      <c r="K66" s="18"/>
      <c r="L66" s="15"/>
      <c r="M66" s="15"/>
      <c r="N66" s="15"/>
      <c r="O66" s="15"/>
      <c r="P66" s="15"/>
      <c r="Q66" s="15"/>
      <c r="R66" s="16"/>
      <c r="S66" s="15"/>
      <c r="T66" s="15"/>
      <c r="U66" s="15"/>
      <c r="V66" s="15"/>
      <c r="W66" s="15"/>
      <c r="X66" s="15">
        <f t="shared" si="11"/>
        <v>0</v>
      </c>
      <c r="Y66" s="4"/>
      <c r="Z66" s="4"/>
      <c r="AA66" s="4"/>
      <c r="AB66" s="37"/>
      <c r="AC66" s="37"/>
      <c r="AD66" s="37"/>
      <c r="AE66" s="37"/>
      <c r="AF66" s="37"/>
      <c r="AG66" s="37"/>
    </row>
    <row r="67" ht="12.75" customHeight="1">
      <c r="A67" s="18" t="s">
        <v>84</v>
      </c>
      <c r="B67" s="15">
        <f>3+3</f>
        <v>6</v>
      </c>
      <c r="C67" s="16"/>
      <c r="D67" s="16"/>
      <c r="E67" s="16"/>
      <c r="F67" s="16"/>
      <c r="G67" s="16"/>
      <c r="H67" s="16"/>
      <c r="I67" s="16"/>
      <c r="J67" s="16"/>
      <c r="K67" s="16"/>
      <c r="L67" s="15"/>
      <c r="M67" s="15"/>
      <c r="N67" s="16"/>
      <c r="O67" s="16"/>
      <c r="P67" s="16"/>
      <c r="Q67" s="15"/>
      <c r="R67" s="15"/>
      <c r="S67" s="16"/>
      <c r="T67" s="16"/>
      <c r="U67" s="16"/>
      <c r="V67" s="15"/>
      <c r="W67" s="15"/>
      <c r="X67" s="15">
        <f t="shared" si="11"/>
        <v>6</v>
      </c>
      <c r="Y67" s="4"/>
      <c r="Z67" s="4"/>
      <c r="AA67" s="4"/>
      <c r="AB67" s="37"/>
      <c r="AC67" s="37"/>
      <c r="AD67" s="37"/>
      <c r="AE67" s="37"/>
      <c r="AF67" s="37"/>
      <c r="AG67" s="37"/>
    </row>
    <row r="68" ht="12.75" customHeight="1">
      <c r="A68" s="18" t="s">
        <v>85</v>
      </c>
      <c r="B68" s="16"/>
      <c r="C68" s="16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>
        <f t="shared" si="11"/>
        <v>0</v>
      </c>
      <c r="Y68" s="4"/>
      <c r="Z68" s="4"/>
      <c r="AA68" s="4"/>
      <c r="AB68" s="37"/>
      <c r="AC68" s="37"/>
      <c r="AD68" s="37"/>
      <c r="AE68" s="37"/>
      <c r="AF68" s="37"/>
      <c r="AG68" s="37"/>
    </row>
    <row r="69" ht="12.75" customHeight="1">
      <c r="A69" s="18" t="s">
        <v>86</v>
      </c>
      <c r="B69" s="15">
        <f>9</f>
        <v>9</v>
      </c>
      <c r="C69" s="15">
        <f>1</f>
        <v>1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5">
        <f t="shared" si="11"/>
        <v>10</v>
      </c>
      <c r="Y69" s="4"/>
      <c r="Z69" s="4"/>
      <c r="AA69" s="4"/>
      <c r="AB69" s="37"/>
      <c r="AC69" s="37"/>
      <c r="AD69" s="37"/>
      <c r="AE69" s="37"/>
      <c r="AF69" s="37"/>
      <c r="AG69" s="37"/>
    </row>
    <row r="70" ht="12.75" customHeight="1">
      <c r="A70" s="23" t="s">
        <v>87</v>
      </c>
      <c r="B70" s="16"/>
      <c r="C70" s="16"/>
      <c r="D70" s="16"/>
      <c r="E70" s="16"/>
      <c r="F70" s="16"/>
      <c r="G70" s="16"/>
      <c r="H70" s="16"/>
      <c r="I70" s="16"/>
      <c r="J70" s="16"/>
      <c r="K70" s="15"/>
      <c r="L70" s="15"/>
      <c r="M70" s="15"/>
      <c r="N70" s="15"/>
      <c r="O70" s="15"/>
      <c r="P70" s="15"/>
      <c r="Q70" s="15"/>
      <c r="R70" s="15"/>
      <c r="S70" s="15"/>
      <c r="T70" s="16"/>
      <c r="U70" s="15"/>
      <c r="V70" s="15"/>
      <c r="W70" s="15"/>
      <c r="X70" s="15">
        <f t="shared" si="11"/>
        <v>0</v>
      </c>
      <c r="Y70" s="4"/>
      <c r="Z70" s="4"/>
      <c r="AA70" s="4"/>
      <c r="AB70" s="37"/>
      <c r="AC70" s="37"/>
      <c r="AD70" s="37"/>
      <c r="AE70" s="37"/>
      <c r="AF70" s="37"/>
      <c r="AG70" s="37"/>
    </row>
    <row r="71" ht="12.75" customHeight="1">
      <c r="A71" s="14" t="s">
        <v>13</v>
      </c>
      <c r="B71" s="24">
        <f t="shared" ref="B71:C71" si="12">SUM(B63:B70)</f>
        <v>15</v>
      </c>
      <c r="C71" s="24">
        <f t="shared" si="12"/>
        <v>2</v>
      </c>
      <c r="D71" s="24"/>
      <c r="E71" s="24"/>
      <c r="F71" s="24"/>
      <c r="G71" s="24"/>
      <c r="H71" s="24"/>
      <c r="I71" s="24"/>
      <c r="J71" s="24"/>
      <c r="K71" s="36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>
        <f>SUM(X63:X70)</f>
        <v>17</v>
      </c>
      <c r="Y71" s="4"/>
      <c r="Z71" s="4"/>
      <c r="AA71" s="4"/>
      <c r="AB71" s="37"/>
      <c r="AC71" s="37"/>
      <c r="AD71" s="37"/>
      <c r="AE71" s="37"/>
      <c r="AF71" s="37"/>
      <c r="AG71" s="37"/>
    </row>
    <row r="72" ht="12.75" customHeight="1">
      <c r="A72" s="23" t="s">
        <v>14</v>
      </c>
      <c r="B72" s="25">
        <f>B71</f>
        <v>15</v>
      </c>
      <c r="C72" s="25">
        <f>B72+C71</f>
        <v>17</v>
      </c>
      <c r="D72" s="25"/>
      <c r="E72" s="25"/>
      <c r="F72" s="25"/>
      <c r="G72" s="25"/>
      <c r="H72" s="25"/>
      <c r="I72" s="25"/>
      <c r="J72" s="25"/>
      <c r="K72" s="40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>
        <f>SUM(X63:X70)</f>
        <v>17</v>
      </c>
      <c r="Y72" s="4"/>
      <c r="Z72" s="4"/>
      <c r="AA72" s="4"/>
      <c r="AB72" s="37"/>
      <c r="AC72" s="37"/>
      <c r="AD72" s="37"/>
      <c r="AE72" s="37"/>
      <c r="AF72" s="37"/>
      <c r="AG72" s="37"/>
    </row>
    <row r="73" ht="12.75" customHeight="1">
      <c r="A73" s="21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4"/>
      <c r="Z73" s="4"/>
      <c r="AA73" s="4"/>
      <c r="AB73" s="37"/>
      <c r="AC73" s="37"/>
      <c r="AD73" s="37"/>
      <c r="AE73" s="37"/>
      <c r="AF73" s="37"/>
      <c r="AG73" s="37"/>
    </row>
    <row r="74" ht="12.75" customHeight="1">
      <c r="A74" s="60" t="s">
        <v>88</v>
      </c>
      <c r="B74" s="9">
        <v>1.0</v>
      </c>
      <c r="C74" s="9">
        <v>2.0</v>
      </c>
      <c r="D74" s="9">
        <v>3.0</v>
      </c>
      <c r="E74" s="9">
        <v>4.0</v>
      </c>
      <c r="F74" s="9">
        <v>5.0</v>
      </c>
      <c r="G74" s="9">
        <v>6.0</v>
      </c>
      <c r="H74" s="9">
        <v>7.0</v>
      </c>
      <c r="I74" s="9">
        <v>8.0</v>
      </c>
      <c r="J74" s="9">
        <v>9.0</v>
      </c>
      <c r="K74" s="9">
        <v>10.0</v>
      </c>
      <c r="L74" s="9">
        <v>11.0</v>
      </c>
      <c r="M74" s="9">
        <v>12.0</v>
      </c>
      <c r="N74" s="9">
        <v>13.0</v>
      </c>
      <c r="O74" s="9">
        <v>14.0</v>
      </c>
      <c r="P74" s="9">
        <v>15.0</v>
      </c>
      <c r="Q74" s="9">
        <v>16.0</v>
      </c>
      <c r="R74" s="9">
        <v>17.0</v>
      </c>
      <c r="S74" s="9">
        <v>18.0</v>
      </c>
      <c r="T74" s="9">
        <v>19.0</v>
      </c>
      <c r="U74" s="9">
        <v>20.0</v>
      </c>
      <c r="V74" s="9">
        <v>21.0</v>
      </c>
      <c r="W74" s="10" t="s">
        <v>3</v>
      </c>
      <c r="X74" s="9" t="s">
        <v>4</v>
      </c>
      <c r="Y74" s="4"/>
      <c r="Z74" s="4"/>
      <c r="AA74" s="4"/>
      <c r="AB74" s="37"/>
      <c r="AC74" s="37"/>
      <c r="AD74" s="37"/>
      <c r="AE74" s="37"/>
      <c r="AF74" s="37"/>
      <c r="AG74" s="37"/>
    </row>
    <row r="75" ht="12.75" customHeight="1">
      <c r="A75" s="14" t="s">
        <v>89</v>
      </c>
      <c r="B75" s="15"/>
      <c r="C75" s="16"/>
      <c r="D75" s="16"/>
      <c r="E75" s="16"/>
      <c r="F75" s="15"/>
      <c r="G75" s="16"/>
      <c r="H75" s="16"/>
      <c r="I75" s="15"/>
      <c r="J75" s="16"/>
      <c r="K75" s="16"/>
      <c r="L75" s="16"/>
      <c r="M75" s="15"/>
      <c r="N75" s="15"/>
      <c r="O75" s="15"/>
      <c r="P75" s="16"/>
      <c r="Q75" s="15"/>
      <c r="R75" s="15"/>
      <c r="S75" s="15"/>
      <c r="T75" s="15"/>
      <c r="U75" s="15"/>
      <c r="V75" s="15"/>
      <c r="W75" s="15"/>
      <c r="X75" s="15">
        <f t="shared" ref="X75:X82" si="13">SUM(B75:W75)</f>
        <v>0</v>
      </c>
      <c r="Y75" s="4"/>
      <c r="Z75" s="4"/>
      <c r="AA75" s="4"/>
      <c r="AB75" s="37"/>
      <c r="AC75" s="37"/>
      <c r="AD75" s="37"/>
      <c r="AE75" s="37"/>
      <c r="AF75" s="37"/>
      <c r="AG75" s="37"/>
    </row>
    <row r="76" ht="12.75" customHeight="1">
      <c r="A76" s="18" t="s">
        <v>90</v>
      </c>
      <c r="B76" s="16">
        <f>8</f>
        <v>8</v>
      </c>
      <c r="C76" s="15"/>
      <c r="D76" s="15"/>
      <c r="E76" s="16"/>
      <c r="F76" s="15"/>
      <c r="G76" s="16"/>
      <c r="H76" s="16"/>
      <c r="I76" s="1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>
        <f t="shared" si="13"/>
        <v>8</v>
      </c>
      <c r="Y76" s="4"/>
      <c r="Z76" s="4"/>
      <c r="AA76" s="4"/>
      <c r="AB76" s="37"/>
      <c r="AC76" s="37"/>
      <c r="AD76" s="37"/>
      <c r="AE76" s="37"/>
      <c r="AF76" s="37"/>
      <c r="AG76" s="37"/>
    </row>
    <row r="77" ht="12.75" customHeight="1">
      <c r="A77" s="18" t="s">
        <v>91</v>
      </c>
      <c r="B77" s="16"/>
      <c r="C77" s="16"/>
      <c r="D77" s="16"/>
      <c r="E77" s="16"/>
      <c r="F77" s="16"/>
      <c r="G77" s="16"/>
      <c r="H77" s="16"/>
      <c r="I77" s="16"/>
      <c r="J77" s="15"/>
      <c r="K77" s="15"/>
      <c r="L77" s="16"/>
      <c r="M77" s="16"/>
      <c r="N77" s="15"/>
      <c r="O77" s="15"/>
      <c r="P77" s="15"/>
      <c r="Q77" s="15"/>
      <c r="R77" s="15"/>
      <c r="S77" s="15"/>
      <c r="T77" s="15"/>
      <c r="U77" s="15"/>
      <c r="V77" s="16"/>
      <c r="W77" s="15"/>
      <c r="X77" s="15">
        <f t="shared" si="13"/>
        <v>0</v>
      </c>
      <c r="Y77" s="4"/>
      <c r="Z77" s="4"/>
      <c r="AA77" s="4"/>
      <c r="AB77" s="37"/>
      <c r="AC77" s="37"/>
      <c r="AD77" s="37"/>
      <c r="AE77" s="37"/>
      <c r="AF77" s="37"/>
      <c r="AG77" s="37"/>
    </row>
    <row r="78" ht="12.75" customHeight="1">
      <c r="A78" s="18" t="s">
        <v>92</v>
      </c>
      <c r="B78" s="16"/>
      <c r="C78" s="16"/>
      <c r="D78" s="15"/>
      <c r="E78" s="15"/>
      <c r="F78" s="15"/>
      <c r="G78" s="15"/>
      <c r="H78" s="15"/>
      <c r="I78" s="15"/>
      <c r="J78" s="15"/>
      <c r="K78" s="18"/>
      <c r="L78" s="15"/>
      <c r="M78" s="15"/>
      <c r="N78" s="15"/>
      <c r="O78" s="15"/>
      <c r="P78" s="15"/>
      <c r="Q78" s="15"/>
      <c r="R78" s="16"/>
      <c r="S78" s="15"/>
      <c r="T78" s="15"/>
      <c r="U78" s="15"/>
      <c r="V78" s="15"/>
      <c r="W78" s="15"/>
      <c r="X78" s="15">
        <f t="shared" si="13"/>
        <v>0</v>
      </c>
      <c r="Y78" s="4"/>
      <c r="Z78" s="4"/>
      <c r="AA78" s="4"/>
      <c r="AB78" s="37"/>
      <c r="AC78" s="37"/>
      <c r="AD78" s="37"/>
      <c r="AE78" s="37"/>
      <c r="AF78" s="37"/>
      <c r="AG78" s="37"/>
    </row>
    <row r="79" ht="12.75" customHeight="1">
      <c r="A79" s="18" t="s">
        <v>93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5"/>
      <c r="M79" s="15"/>
      <c r="N79" s="16"/>
      <c r="O79" s="16"/>
      <c r="P79" s="16"/>
      <c r="Q79" s="15"/>
      <c r="R79" s="16"/>
      <c r="S79" s="16"/>
      <c r="T79" s="16"/>
      <c r="U79" s="16"/>
      <c r="V79" s="16"/>
      <c r="W79" s="15"/>
      <c r="X79" s="15">
        <f t="shared" si="13"/>
        <v>0</v>
      </c>
      <c r="Y79" s="4"/>
      <c r="Z79" s="4"/>
      <c r="AA79" s="4"/>
      <c r="AB79" s="37"/>
      <c r="AC79" s="37"/>
      <c r="AD79" s="37"/>
      <c r="AE79" s="37"/>
      <c r="AF79" s="37"/>
      <c r="AG79" s="37"/>
    </row>
    <row r="80" ht="12.75" customHeight="1">
      <c r="A80" s="18" t="s">
        <v>94</v>
      </c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>
        <f t="shared" si="13"/>
        <v>0</v>
      </c>
      <c r="Y80" s="4"/>
      <c r="Z80" s="4"/>
      <c r="AA80" s="4"/>
      <c r="AB80" s="37"/>
      <c r="AC80" s="37"/>
      <c r="AD80" s="37"/>
      <c r="AE80" s="37"/>
      <c r="AF80" s="37"/>
      <c r="AG80" s="37"/>
    </row>
    <row r="81" ht="12.75" customHeight="1">
      <c r="A81" s="18" t="s">
        <v>95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6"/>
      <c r="R81" s="15"/>
      <c r="S81" s="15"/>
      <c r="T81" s="15"/>
      <c r="U81" s="15"/>
      <c r="V81" s="15"/>
      <c r="W81" s="15"/>
      <c r="X81" s="15">
        <f t="shared" si="13"/>
        <v>0</v>
      </c>
      <c r="Y81" s="4"/>
      <c r="Z81" s="4"/>
      <c r="AA81" s="4"/>
      <c r="AB81" s="37"/>
      <c r="AC81" s="37"/>
      <c r="AD81" s="37"/>
      <c r="AE81" s="37"/>
      <c r="AF81" s="37"/>
      <c r="AG81" s="37"/>
    </row>
    <row r="82" ht="12.75" customHeight="1">
      <c r="A82" s="23" t="s">
        <v>96</v>
      </c>
      <c r="B82" s="16"/>
      <c r="C82" s="16"/>
      <c r="D82" s="16"/>
      <c r="E82" s="16"/>
      <c r="F82" s="16"/>
      <c r="G82" s="16"/>
      <c r="H82" s="16"/>
      <c r="I82" s="16"/>
      <c r="J82" s="16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>
        <f t="shared" si="13"/>
        <v>0</v>
      </c>
      <c r="Y82" s="4"/>
      <c r="Z82" s="4"/>
      <c r="AA82" s="4"/>
      <c r="AB82" s="37"/>
      <c r="AC82" s="37"/>
      <c r="AD82" s="37"/>
      <c r="AE82" s="37"/>
      <c r="AF82" s="37"/>
      <c r="AG82" s="37"/>
    </row>
    <row r="83" ht="12.75" customHeight="1">
      <c r="A83" s="18" t="s">
        <v>13</v>
      </c>
      <c r="B83" s="24">
        <f t="shared" ref="B83:C83" si="14">SUM(B75:B82)</f>
        <v>8</v>
      </c>
      <c r="C83" s="24">
        <f t="shared" si="14"/>
        <v>0</v>
      </c>
      <c r="D83" s="24"/>
      <c r="E83" s="24"/>
      <c r="F83" s="24"/>
      <c r="G83" s="24"/>
      <c r="H83" s="24"/>
      <c r="I83" s="24"/>
      <c r="J83" s="24"/>
      <c r="K83" s="36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>
        <f>SUM(X75:X82)</f>
        <v>8</v>
      </c>
      <c r="Y83" s="4"/>
      <c r="Z83" s="4"/>
      <c r="AA83" s="4"/>
      <c r="AB83" s="37"/>
      <c r="AC83" s="37"/>
      <c r="AD83" s="37"/>
      <c r="AE83" s="37"/>
      <c r="AF83" s="37"/>
      <c r="AG83" s="37"/>
    </row>
    <row r="84" ht="12.75" customHeight="1">
      <c r="A84" s="23" t="s">
        <v>14</v>
      </c>
      <c r="B84" s="25">
        <f>B83</f>
        <v>8</v>
      </c>
      <c r="C84" s="25">
        <f>B84+C83</f>
        <v>8</v>
      </c>
      <c r="D84" s="25"/>
      <c r="E84" s="25"/>
      <c r="F84" s="25"/>
      <c r="G84" s="25"/>
      <c r="H84" s="25"/>
      <c r="I84" s="25"/>
      <c r="J84" s="25"/>
      <c r="K84" s="40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>
        <f>SUM(X75:X82)</f>
        <v>8</v>
      </c>
      <c r="Y84" s="4"/>
      <c r="Z84" s="4"/>
      <c r="AA84" s="4"/>
      <c r="AB84" s="37"/>
      <c r="AC84" s="37"/>
      <c r="AD84" s="37"/>
      <c r="AE84" s="37"/>
      <c r="AF84" s="37"/>
      <c r="AG84" s="37"/>
    </row>
    <row r="85" ht="12.75" customHeight="1">
      <c r="A85" s="61"/>
      <c r="B85" s="61"/>
      <c r="C85" s="4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4"/>
      <c r="Z85" s="4"/>
      <c r="AA85" s="4"/>
      <c r="AB85" s="37"/>
      <c r="AC85" s="37"/>
      <c r="AD85" s="37"/>
      <c r="AE85" s="37"/>
      <c r="AF85" s="37"/>
      <c r="AG85" s="37"/>
    </row>
    <row r="86" ht="12.75" customHeight="1">
      <c r="A86" s="61"/>
      <c r="B86" s="61"/>
      <c r="C86" s="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4"/>
      <c r="Z86" s="4"/>
      <c r="AA86" s="4"/>
      <c r="AB86" s="37"/>
      <c r="AC86" s="37"/>
      <c r="AD86" s="37"/>
      <c r="AE86" s="37"/>
      <c r="AF86" s="37"/>
      <c r="AG86" s="37"/>
    </row>
    <row r="87" ht="12.75" customHeight="1">
      <c r="A87" s="61" t="s">
        <v>97</v>
      </c>
      <c r="B87" s="61" t="s">
        <v>98</v>
      </c>
      <c r="C87" s="4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4"/>
      <c r="Z87" s="4"/>
      <c r="AA87" s="4"/>
      <c r="AB87" s="37"/>
      <c r="AC87" s="37"/>
      <c r="AD87" s="37"/>
      <c r="AE87" s="37"/>
      <c r="AF87" s="37"/>
      <c r="AG87" s="37"/>
    </row>
    <row r="88" ht="12.75" customHeight="1">
      <c r="A88" s="61" t="str">
        <f>A$38</f>
        <v>KALLE</v>
      </c>
      <c r="B88" s="4">
        <f>$X$47</f>
        <v>85</v>
      </c>
      <c r="C88" s="4"/>
      <c r="D88" s="11"/>
      <c r="E88" s="37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4"/>
      <c r="Z88" s="4"/>
      <c r="AA88" s="4"/>
      <c r="AB88" s="37"/>
      <c r="AC88" s="37"/>
      <c r="AD88" s="37"/>
      <c r="AE88" s="37"/>
      <c r="AF88" s="37"/>
      <c r="AG88" s="37"/>
    </row>
    <row r="89" ht="12.75" customHeight="1">
      <c r="A89" s="61" t="str">
        <f>A$26</f>
        <v>BONAZ</v>
      </c>
      <c r="B89" s="4">
        <f>$X$35</f>
        <v>39</v>
      </c>
      <c r="C89" s="4">
        <f t="shared" ref="C89:C94" si="15">B88-B89</f>
        <v>46</v>
      </c>
      <c r="D89" s="11"/>
      <c r="E89" s="37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4"/>
      <c r="Z89" s="4"/>
      <c r="AA89" s="4"/>
      <c r="AB89" s="37"/>
      <c r="AC89" s="37"/>
      <c r="AD89" s="37"/>
      <c r="AE89" s="37"/>
      <c r="AF89" s="37"/>
      <c r="AG89" s="37"/>
    </row>
    <row r="90" ht="12.75" customHeight="1">
      <c r="A90" s="61" t="str">
        <f>A$2</f>
        <v>LOMBO</v>
      </c>
      <c r="B90" s="4">
        <f>$X$11</f>
        <v>37</v>
      </c>
      <c r="C90" s="4">
        <f t="shared" si="15"/>
        <v>2</v>
      </c>
      <c r="D90" s="11"/>
      <c r="E90" s="37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4"/>
      <c r="Z90" s="4"/>
      <c r="AA90" s="4"/>
      <c r="AB90" s="37"/>
      <c r="AC90" s="37"/>
      <c r="AD90" s="37"/>
      <c r="AE90" s="37"/>
      <c r="AF90" s="37"/>
      <c r="AG90" s="37"/>
    </row>
    <row r="91" ht="12.75" customHeight="1">
      <c r="A91" s="61" t="str">
        <f>A$50</f>
        <v>VENE</v>
      </c>
      <c r="B91" s="4">
        <f>$X$59</f>
        <v>22</v>
      </c>
      <c r="C91" s="4">
        <f t="shared" si="15"/>
        <v>15</v>
      </c>
      <c r="D91" s="11"/>
      <c r="E91" s="37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4"/>
      <c r="Z91" s="4"/>
      <c r="AA91" s="4"/>
      <c r="AB91" s="37"/>
      <c r="AC91" s="37"/>
      <c r="AD91" s="37"/>
      <c r="AE91" s="37"/>
      <c r="AF91" s="37"/>
      <c r="AG91" s="37"/>
    </row>
    <row r="92" ht="12.75" customHeight="1">
      <c r="A92" s="61" t="str">
        <f>A$14</f>
        <v>SARZI</v>
      </c>
      <c r="B92" s="4">
        <f>$X$23</f>
        <v>21</v>
      </c>
      <c r="C92" s="4">
        <f t="shared" si="15"/>
        <v>1</v>
      </c>
      <c r="D92" s="16"/>
      <c r="E92" s="3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4"/>
      <c r="Z92" s="4"/>
      <c r="AA92" s="4"/>
      <c r="AB92" s="37"/>
      <c r="AC92" s="37"/>
      <c r="AD92" s="37"/>
      <c r="AE92" s="37"/>
      <c r="AF92" s="37"/>
      <c r="AG92" s="37"/>
    </row>
    <row r="93" ht="12.75" customHeight="1">
      <c r="A93" s="61" t="str">
        <f>A$62</f>
        <v>MAFFO</v>
      </c>
      <c r="B93" s="4">
        <f>$X$71</f>
        <v>17</v>
      </c>
      <c r="C93" s="4">
        <f t="shared" si="15"/>
        <v>4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4"/>
      <c r="Z93" s="4"/>
      <c r="AA93" s="4"/>
      <c r="AB93" s="37"/>
      <c r="AC93" s="37"/>
      <c r="AD93" s="37"/>
      <c r="AE93" s="37"/>
      <c r="AF93" s="37"/>
      <c r="AG93" s="37"/>
    </row>
    <row r="94" ht="12.75" customHeight="1">
      <c r="A94" s="61" t="str">
        <f>A$74</f>
        <v>IASCHI</v>
      </c>
      <c r="B94" s="4">
        <f>$X$83</f>
        <v>8</v>
      </c>
      <c r="C94" s="4">
        <f t="shared" si="15"/>
        <v>9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4"/>
      <c r="Z94" s="4"/>
      <c r="AA94" s="4"/>
      <c r="AB94" s="37"/>
      <c r="AC94" s="37"/>
      <c r="AD94" s="37"/>
      <c r="AE94" s="37"/>
      <c r="AF94" s="37"/>
      <c r="AG94" s="37"/>
    </row>
    <row r="95" ht="12.75" customHeight="1">
      <c r="A95" s="37"/>
      <c r="B95" s="37"/>
      <c r="C95" s="37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4"/>
      <c r="Z95" s="4"/>
      <c r="AA95" s="4"/>
      <c r="AB95" s="37"/>
      <c r="AC95" s="37"/>
      <c r="AD95" s="37"/>
      <c r="AE95" s="37"/>
      <c r="AF95" s="37"/>
      <c r="AG95" s="37"/>
    </row>
    <row r="96" ht="12.75" customHeight="1">
      <c r="A96" s="37"/>
      <c r="B96" s="37"/>
      <c r="C96" s="3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4"/>
      <c r="Z96" s="4"/>
      <c r="AA96" s="4"/>
      <c r="AB96" s="37"/>
      <c r="AC96" s="37"/>
      <c r="AD96" s="37"/>
      <c r="AE96" s="37"/>
      <c r="AF96" s="37"/>
      <c r="AG96" s="37"/>
    </row>
    <row r="97" ht="12.75" customHeight="1">
      <c r="A97" s="37"/>
      <c r="B97" s="37"/>
      <c r="C97" s="3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37"/>
      <c r="Z97" s="37"/>
      <c r="AA97" s="37"/>
      <c r="AB97" s="37"/>
      <c r="AC97" s="37"/>
      <c r="AD97" s="37"/>
      <c r="AE97" s="37"/>
      <c r="AF97" s="37"/>
      <c r="AG97" s="37"/>
    </row>
    <row r="98" ht="12.75" customHeight="1">
      <c r="A98" s="37"/>
      <c r="B98" s="37"/>
      <c r="C98" s="3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37"/>
      <c r="Z98" s="37"/>
      <c r="AA98" s="37"/>
      <c r="AB98" s="37"/>
      <c r="AC98" s="37"/>
      <c r="AD98" s="37"/>
      <c r="AE98" s="37"/>
      <c r="AF98" s="37"/>
      <c r="AG98" s="37"/>
    </row>
    <row r="99" ht="12.75" customHeight="1">
      <c r="A99" s="37"/>
      <c r="B99" s="37"/>
      <c r="C99" s="37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37"/>
      <c r="Z99" s="37"/>
      <c r="AA99" s="37"/>
      <c r="AB99" s="37"/>
      <c r="AC99" s="37"/>
      <c r="AD99" s="37"/>
      <c r="AE99" s="37"/>
      <c r="AF99" s="37"/>
      <c r="AG99" s="37"/>
    </row>
    <row r="100" ht="12.75" customHeight="1">
      <c r="A100" s="37"/>
      <c r="B100" s="37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37"/>
      <c r="Z100" s="37"/>
      <c r="AA100" s="37"/>
      <c r="AB100" s="37"/>
      <c r="AC100" s="37"/>
      <c r="AD100" s="37"/>
      <c r="AE100" s="37"/>
      <c r="AF100" s="37"/>
      <c r="AG100" s="37"/>
    </row>
    <row r="101" ht="12.75" customHeight="1">
      <c r="A101" s="37"/>
      <c r="B101" s="37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37"/>
      <c r="Z101" s="37"/>
      <c r="AA101" s="37"/>
      <c r="AB101" s="37"/>
      <c r="AC101" s="37"/>
      <c r="AD101" s="37"/>
      <c r="AE101" s="37"/>
      <c r="AF101" s="37"/>
      <c r="AG101" s="37"/>
    </row>
    <row r="102" ht="12.75" customHeight="1">
      <c r="A102" s="37"/>
      <c r="B102" s="37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7"/>
      <c r="Z102" s="37"/>
      <c r="AA102" s="37"/>
      <c r="AB102" s="37"/>
      <c r="AC102" s="37"/>
      <c r="AD102" s="37"/>
      <c r="AE102" s="37"/>
      <c r="AF102" s="37"/>
      <c r="AG102" s="37"/>
    </row>
    <row r="103" ht="12.75" customHeight="1">
      <c r="A103" s="37"/>
      <c r="B103" s="37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7"/>
      <c r="Z103" s="37"/>
      <c r="AA103" s="37"/>
      <c r="AB103" s="37"/>
      <c r="AC103" s="37"/>
      <c r="AD103" s="37"/>
      <c r="AE103" s="37"/>
      <c r="AF103" s="37"/>
      <c r="AG103" s="37"/>
    </row>
    <row r="104" ht="12.75" customHeight="1">
      <c r="A104" s="37"/>
      <c r="B104" s="37"/>
      <c r="C104" s="37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7"/>
      <c r="Z104" s="37"/>
      <c r="AA104" s="37"/>
      <c r="AB104" s="37"/>
      <c r="AC104" s="37"/>
      <c r="AD104" s="37"/>
      <c r="AE104" s="37"/>
      <c r="AF104" s="37"/>
      <c r="AG104" s="37"/>
    </row>
    <row r="105" ht="12.75" customHeight="1">
      <c r="A105" s="37"/>
      <c r="B105" s="37"/>
      <c r="C105" s="3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ht="12.75" customHeight="1">
      <c r="A106" s="37"/>
      <c r="B106" s="37"/>
      <c r="C106" s="37"/>
      <c r="D106" s="4"/>
      <c r="E106" s="6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ht="12.75" customHeight="1">
      <c r="A107" s="37"/>
      <c r="B107" s="37"/>
      <c r="C107" s="37"/>
      <c r="D107" s="6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7"/>
      <c r="Z107" s="37"/>
      <c r="AA107" s="37"/>
      <c r="AB107" s="37"/>
      <c r="AC107" s="37"/>
      <c r="AD107" s="37"/>
      <c r="AE107" s="37"/>
      <c r="AF107" s="37"/>
      <c r="AG107" s="37"/>
    </row>
    <row r="108" ht="12.75" customHeight="1">
      <c r="A108" s="37"/>
      <c r="B108" s="37"/>
      <c r="C108" s="3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7"/>
      <c r="Z108" s="37"/>
      <c r="AA108" s="37"/>
      <c r="AB108" s="37"/>
      <c r="AC108" s="37"/>
      <c r="AD108" s="37"/>
      <c r="AE108" s="37"/>
      <c r="AF108" s="37"/>
      <c r="AG108" s="37"/>
    </row>
    <row r="109" ht="12.75" customHeight="1">
      <c r="A109" s="37"/>
      <c r="B109" s="37"/>
      <c r="C109" s="3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7"/>
      <c r="Z109" s="37"/>
      <c r="AA109" s="37"/>
      <c r="AB109" s="37"/>
      <c r="AC109" s="37"/>
      <c r="AD109" s="37"/>
      <c r="AE109" s="37"/>
      <c r="AF109" s="37"/>
      <c r="AG109" s="37"/>
    </row>
    <row r="110" ht="12.75" customHeight="1">
      <c r="A110" s="37"/>
      <c r="B110" s="37"/>
      <c r="C110" s="3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7"/>
      <c r="Z110" s="37"/>
      <c r="AA110" s="37"/>
      <c r="AB110" s="37"/>
      <c r="AC110" s="37"/>
      <c r="AD110" s="37"/>
      <c r="AE110" s="37"/>
      <c r="AF110" s="37"/>
      <c r="AG110" s="37"/>
    </row>
    <row r="111" ht="12.75" customHeight="1">
      <c r="A111" s="37"/>
      <c r="B111" s="37"/>
      <c r="C111" s="3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7"/>
      <c r="Z111" s="37"/>
      <c r="AA111" s="37"/>
      <c r="AB111" s="37"/>
      <c r="AC111" s="37"/>
      <c r="AD111" s="37"/>
      <c r="AE111" s="37"/>
      <c r="AF111" s="37"/>
      <c r="AG111" s="37"/>
    </row>
    <row r="112" ht="12.75" customHeight="1">
      <c r="A112" s="37"/>
      <c r="B112" s="3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7"/>
      <c r="Z112" s="37"/>
      <c r="AA112" s="37"/>
      <c r="AB112" s="37"/>
      <c r="AC112" s="37"/>
      <c r="AD112" s="37"/>
      <c r="AE112" s="37"/>
      <c r="AF112" s="37"/>
      <c r="AG112" s="37"/>
    </row>
    <row r="113" ht="12.75" customHeight="1">
      <c r="A113" s="37"/>
      <c r="B113" s="37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ht="12.75" customHeight="1">
      <c r="A114" s="37"/>
      <c r="B114" s="3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 ht="12.75" customHeight="1">
      <c r="A115" s="37"/>
      <c r="B115" s="3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7"/>
      <c r="Z115" s="37"/>
      <c r="AA115" s="37"/>
      <c r="AB115" s="37"/>
      <c r="AC115" s="37"/>
      <c r="AD115" s="37"/>
      <c r="AE115" s="37"/>
      <c r="AF115" s="37"/>
      <c r="AG115" s="37"/>
    </row>
    <row r="116" ht="12.75" customHeight="1">
      <c r="A116" s="37"/>
      <c r="B116" s="37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7"/>
      <c r="Z116" s="37"/>
      <c r="AA116" s="37"/>
      <c r="AB116" s="37"/>
      <c r="AC116" s="37"/>
      <c r="AD116" s="37"/>
      <c r="AE116" s="37"/>
      <c r="AF116" s="37"/>
      <c r="AG116" s="37"/>
    </row>
    <row r="117" ht="12.75" customHeight="1">
      <c r="A117" s="37"/>
      <c r="B117" s="3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7"/>
      <c r="Z117" s="37"/>
      <c r="AA117" s="37"/>
      <c r="AB117" s="37"/>
      <c r="AC117" s="37"/>
      <c r="AD117" s="37"/>
      <c r="AE117" s="37"/>
      <c r="AF117" s="37"/>
      <c r="AG117" s="37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7"/>
      <c r="Z118" s="37"/>
      <c r="AA118" s="37"/>
      <c r="AB118" s="37"/>
      <c r="AC118" s="37"/>
      <c r="AD118" s="37"/>
      <c r="AE118" s="37"/>
      <c r="AF118" s="37"/>
      <c r="AG118" s="37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7"/>
      <c r="Z119" s="37"/>
      <c r="AA119" s="37"/>
      <c r="AB119" s="37"/>
      <c r="AC119" s="37"/>
      <c r="AD119" s="37"/>
      <c r="AE119" s="37"/>
      <c r="AF119" s="37"/>
      <c r="AG119" s="37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7"/>
      <c r="Z120" s="37"/>
      <c r="AA120" s="37"/>
      <c r="AB120" s="37"/>
      <c r="AC120" s="37"/>
      <c r="AD120" s="37"/>
      <c r="AE120" s="37"/>
      <c r="AF120" s="37"/>
      <c r="AG120" s="37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7"/>
      <c r="Z121" s="37"/>
      <c r="AA121" s="37"/>
      <c r="AB121" s="37"/>
      <c r="AC121" s="37"/>
      <c r="AD121" s="37"/>
      <c r="AE121" s="37"/>
      <c r="AF121" s="37"/>
      <c r="AG121" s="37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7"/>
      <c r="Z122" s="37"/>
      <c r="AA122" s="37"/>
      <c r="AB122" s="37"/>
      <c r="AC122" s="37"/>
      <c r="AD122" s="37"/>
      <c r="AE122" s="37"/>
      <c r="AF122" s="37"/>
      <c r="AG122" s="37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7"/>
      <c r="Z123" s="37"/>
      <c r="AA123" s="37"/>
      <c r="AB123" s="37"/>
      <c r="AC123" s="37"/>
      <c r="AD123" s="37"/>
      <c r="AE123" s="37"/>
      <c r="AF123" s="37"/>
      <c r="AG123" s="37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7"/>
      <c r="Z124" s="37"/>
      <c r="AA124" s="37"/>
      <c r="AB124" s="37"/>
      <c r="AC124" s="37"/>
      <c r="AD124" s="37"/>
      <c r="AE124" s="37"/>
      <c r="AF124" s="37"/>
      <c r="AG124" s="37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7"/>
      <c r="Z125" s="37"/>
      <c r="AA125" s="37"/>
      <c r="AB125" s="37"/>
      <c r="AC125" s="37"/>
      <c r="AD125" s="37"/>
      <c r="AE125" s="37"/>
      <c r="AF125" s="37"/>
      <c r="AG125" s="37"/>
    </row>
    <row r="126" ht="12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</row>
    <row r="127" ht="12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</row>
    <row r="128" ht="12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</row>
    <row r="129" ht="12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</row>
    <row r="130" ht="12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</row>
    <row r="131" ht="12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</row>
    <row r="132" ht="12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</row>
    <row r="133" ht="12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</row>
    <row r="134" ht="12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 ht="12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</row>
    <row r="136" ht="12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</row>
    <row r="137" ht="12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 ht="12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</row>
    <row r="139" ht="12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</row>
    <row r="140" ht="12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</row>
    <row r="141" ht="12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</row>
    <row r="142" ht="12.75" customHeight="1">
      <c r="A142" s="61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ht="12.75" customHeight="1">
      <c r="A143" s="59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37"/>
      <c r="Z143" s="37"/>
      <c r="AA143" s="37"/>
      <c r="AB143" s="37"/>
      <c r="AC143" s="37"/>
      <c r="AD143" s="37"/>
      <c r="AE143" s="37"/>
      <c r="AF143" s="37"/>
      <c r="AG143" s="37"/>
    </row>
    <row r="144" ht="12.75" customHeight="1">
      <c r="A144" s="59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37"/>
      <c r="Z144" s="37"/>
      <c r="AA144" s="37"/>
      <c r="AB144" s="37"/>
      <c r="AC144" s="37"/>
      <c r="AD144" s="37"/>
      <c r="AE144" s="37"/>
      <c r="AF144" s="37"/>
      <c r="AG144" s="37"/>
    </row>
    <row r="145" ht="12.75" customHeight="1">
      <c r="A145" s="59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37"/>
      <c r="Z145" s="37"/>
      <c r="AA145" s="37"/>
      <c r="AB145" s="37"/>
      <c r="AC145" s="37"/>
      <c r="AD145" s="37"/>
      <c r="AE145" s="37"/>
      <c r="AF145" s="37"/>
      <c r="AG145" s="37"/>
    </row>
    <row r="146" ht="12.75" customHeight="1">
      <c r="A146" s="59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</row>
    <row r="147" ht="12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</row>
    <row r="148" ht="12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</row>
    <row r="149" ht="12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</row>
    <row r="150" ht="12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</row>
    <row r="151" ht="12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</row>
    <row r="152" ht="12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</row>
    <row r="153" ht="12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</row>
    <row r="154" ht="12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</row>
    <row r="155" ht="12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</row>
    <row r="156" ht="12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</row>
    <row r="157" ht="12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</row>
    <row r="158" ht="12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</row>
    <row r="159" ht="12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</row>
    <row r="160" ht="12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</row>
    <row r="161" ht="12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</row>
    <row r="162" ht="12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</row>
    <row r="163" ht="12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</row>
    <row r="164" ht="12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</row>
    <row r="165" ht="12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</row>
    <row r="166" ht="12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</row>
    <row r="167" ht="12.75" customHeight="1">
      <c r="A167" s="61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</row>
    <row r="168" ht="12.75" customHeight="1">
      <c r="A168" s="59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</row>
    <row r="169" ht="12.75" customHeight="1">
      <c r="A169" s="59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</row>
    <row r="170" ht="12.75" customHeight="1">
      <c r="A170" s="59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</row>
    <row r="171" ht="12.75" customHeight="1">
      <c r="A171" s="59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</row>
    <row r="1001" ht="15.75" customHeight="1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</row>
    <row r="1002" ht="15.75" customHeight="1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</row>
    <row r="1003" ht="15.75" customHeight="1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</row>
    <row r="1004" ht="15.75" customHeight="1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</row>
    <row r="1005" ht="15.75" customHeight="1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</row>
    <row r="1006" ht="15.75" customHeight="1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</row>
    <row r="1007" ht="15.75" customHeight="1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</row>
    <row r="1008" ht="15.75" customHeight="1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</row>
    <row r="1009" ht="15.75" customHeight="1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</row>
    <row r="1010" ht="15.75" customHeight="1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</row>
    <row r="1011" ht="15.75" customHeight="1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</row>
    <row r="1012" ht="15.75" customHeight="1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</row>
    <row r="1013" ht="15.75" customHeight="1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</row>
    <row r="1014" ht="15.75" customHeight="1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</row>
    <row r="1015" ht="15.75" customHeight="1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</row>
    <row r="1016" ht="15.75" customHeight="1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</row>
    <row r="1017" ht="15.75" customHeight="1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</row>
    <row r="1018" ht="15.75" customHeight="1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</row>
    <row r="1019" ht="15.75" customHeight="1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</row>
    <row r="1020" ht="15.75" customHeight="1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</row>
    <row r="1021" ht="15.75" customHeight="1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</row>
  </sheetData>
  <autoFilter ref="$A$87:$B$94">
    <sortState ref="A87:B94">
      <sortCondition descending="1" ref="B87:B94"/>
    </sortState>
  </autoFilter>
  <conditionalFormatting sqref="AG13:AI14">
    <cfRule type="cellIs" dxfId="0" priority="1" stopIfTrue="1" operator="equal">
      <formula>19</formula>
    </cfRule>
  </conditionalFormatting>
  <conditionalFormatting sqref="AG13:AI14">
    <cfRule type="cellIs" dxfId="1" priority="2" stopIfTrue="1" operator="equal">
      <formula>19</formula>
    </cfRule>
  </conditionalFormatting>
  <conditionalFormatting sqref="AG13:AI14">
    <cfRule type="cellIs" dxfId="1" priority="3" stopIfTrue="1" operator="equal">
      <formula>$AH$33</formula>
    </cfRule>
  </conditionalFormatting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5"/>
    <hyperlink r:id="rId10" ref="A16"/>
    <hyperlink r:id="rId11" ref="A17"/>
    <hyperlink r:id="rId12" ref="A18"/>
    <hyperlink r:id="rId13" ref="A19"/>
    <hyperlink r:id="rId14" ref="A20"/>
    <hyperlink r:id="rId15" ref="A21"/>
    <hyperlink r:id="rId16" ref="A22"/>
    <hyperlink r:id="rId17" ref="A27"/>
    <hyperlink r:id="rId18" ref="A28"/>
    <hyperlink r:id="rId19" ref="A29"/>
    <hyperlink r:id="rId20" ref="A30"/>
    <hyperlink r:id="rId21" ref="A31"/>
    <hyperlink r:id="rId22" ref="A32"/>
    <hyperlink r:id="rId23" ref="A33"/>
    <hyperlink r:id="rId24" ref="A34"/>
    <hyperlink r:id="rId25" ref="A39"/>
    <hyperlink r:id="rId26" ref="A40"/>
    <hyperlink r:id="rId27" ref="A41"/>
    <hyperlink r:id="rId28" ref="A42"/>
    <hyperlink r:id="rId29" ref="A43"/>
    <hyperlink r:id="rId30" ref="A44"/>
    <hyperlink r:id="rId31" ref="A45"/>
    <hyperlink r:id="rId32" ref="A46"/>
    <hyperlink r:id="rId33" ref="A51"/>
    <hyperlink r:id="rId34" ref="A52"/>
    <hyperlink r:id="rId35" ref="A53"/>
    <hyperlink r:id="rId36" ref="A54"/>
    <hyperlink r:id="rId37" ref="A55"/>
    <hyperlink r:id="rId38" ref="A56"/>
    <hyperlink r:id="rId39" ref="A57"/>
    <hyperlink r:id="rId40" ref="A63"/>
    <hyperlink r:id="rId41" ref="A64"/>
    <hyperlink r:id="rId42" ref="A65"/>
    <hyperlink r:id="rId43" ref="A66"/>
    <hyperlink r:id="rId44" ref="A67"/>
    <hyperlink r:id="rId45" ref="A68"/>
    <hyperlink r:id="rId46" ref="A69"/>
    <hyperlink r:id="rId47" ref="A70"/>
    <hyperlink r:id="rId48" ref="A75"/>
    <hyperlink r:id="rId49" ref="A76"/>
    <hyperlink r:id="rId50" ref="A77"/>
    <hyperlink r:id="rId51" ref="A78"/>
    <hyperlink r:id="rId52" ref="A79"/>
    <hyperlink r:id="rId53" ref="A80"/>
    <hyperlink r:id="rId54" ref="A81"/>
    <hyperlink r:id="rId55" ref="A82"/>
  </hyperlinks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sheetData>
    <row r="1">
      <c r="A1" s="63" t="s">
        <v>99</v>
      </c>
      <c r="B1" s="2">
        <v>1.0</v>
      </c>
      <c r="C1" s="2">
        <v>2.0</v>
      </c>
      <c r="D1" s="2">
        <v>3.0</v>
      </c>
      <c r="E1" s="2">
        <v>4.0</v>
      </c>
      <c r="F1" s="2">
        <v>5.0</v>
      </c>
      <c r="G1" s="2">
        <v>6.0</v>
      </c>
      <c r="H1" s="2">
        <v>7.0</v>
      </c>
      <c r="I1" s="2">
        <v>8.0</v>
      </c>
      <c r="J1" s="2">
        <v>9.0</v>
      </c>
      <c r="K1" s="2">
        <v>10.0</v>
      </c>
      <c r="L1" s="2">
        <v>11.0</v>
      </c>
      <c r="M1" s="2">
        <v>12.0</v>
      </c>
      <c r="N1" s="2">
        <v>13.0</v>
      </c>
      <c r="O1" s="2">
        <v>14.0</v>
      </c>
      <c r="P1" s="2">
        <v>15.0</v>
      </c>
      <c r="Q1" s="2">
        <v>16.0</v>
      </c>
      <c r="R1" s="2">
        <v>17.0</v>
      </c>
      <c r="S1" s="2">
        <v>18.0</v>
      </c>
      <c r="T1" s="2">
        <v>19.0</v>
      </c>
      <c r="U1" s="2">
        <v>20.0</v>
      </c>
      <c r="V1" s="2">
        <v>21.0</v>
      </c>
      <c r="W1" s="64" t="s">
        <v>4</v>
      </c>
    </row>
    <row r="2">
      <c r="A2" s="63" t="str">
        <f>FANTAGIRO!$A$14</f>
        <v>SARZI</v>
      </c>
      <c r="B2" s="2">
        <f>FANTAGIRO!B24</f>
        <v>13</v>
      </c>
      <c r="C2" s="2">
        <f>FANTAGIRO!C24</f>
        <v>21</v>
      </c>
      <c r="D2" s="2" t="str">
        <f>FANTAGIRO!D24</f>
        <v/>
      </c>
      <c r="E2" s="2" t="str">
        <f>FANTAGIRO!E24</f>
        <v/>
      </c>
      <c r="F2" s="2" t="str">
        <f>FANTAGIRO!F24</f>
        <v/>
      </c>
      <c r="G2" s="2" t="str">
        <f>FANTAGIRO!G24</f>
        <v/>
      </c>
      <c r="H2" s="2" t="str">
        <f>FANTAGIRO!H24</f>
        <v/>
      </c>
      <c r="I2" s="2" t="str">
        <f>FANTAGIRO!I24</f>
        <v/>
      </c>
      <c r="J2" s="2" t="str">
        <f>FANTAGIRO!J24</f>
        <v/>
      </c>
      <c r="K2" s="2" t="str">
        <f>FANTAGIRO!K24</f>
        <v/>
      </c>
      <c r="L2" s="2" t="str">
        <f>FANTAGIRO!L24</f>
        <v/>
      </c>
      <c r="M2" s="2" t="str">
        <f>FANTAGIRO!M24</f>
        <v/>
      </c>
      <c r="N2" s="2" t="str">
        <f>FANTAGIRO!N24</f>
        <v/>
      </c>
      <c r="O2" s="2" t="str">
        <f>FANTAGIRO!O24</f>
        <v/>
      </c>
      <c r="P2" s="2" t="str">
        <f>FANTAGIRO!P24</f>
        <v/>
      </c>
      <c r="Q2" s="2" t="str">
        <f>FANTAGIRO!Q24</f>
        <v/>
      </c>
      <c r="R2" s="2" t="str">
        <f>FANTAGIRO!R24</f>
        <v/>
      </c>
      <c r="S2" s="2" t="str">
        <f>FANTAGIRO!S24</f>
        <v/>
      </c>
      <c r="T2" s="2" t="str">
        <f>FANTAGIRO!T24</f>
        <v/>
      </c>
      <c r="U2" s="2" t="str">
        <f>FANTAGIRO!U24</f>
        <v/>
      </c>
      <c r="V2" s="2" t="str">
        <f>FANTAGIRO!V24</f>
        <v/>
      </c>
      <c r="W2" s="2">
        <f>FANTAGIRO!X24</f>
        <v>21</v>
      </c>
    </row>
    <row r="3">
      <c r="A3" s="63" t="str">
        <f>FANTAGIRO!A38</f>
        <v>KALLE</v>
      </c>
      <c r="B3" s="2">
        <f>FANTAGIRO!B48</f>
        <v>28</v>
      </c>
      <c r="C3" s="2">
        <f>FANTAGIRO!C48</f>
        <v>85</v>
      </c>
      <c r="D3" s="2" t="str">
        <f>FANTAGIRO!D48</f>
        <v/>
      </c>
      <c r="E3" s="2" t="str">
        <f>FANTAGIRO!E48</f>
        <v/>
      </c>
      <c r="F3" s="2" t="str">
        <f>FANTAGIRO!F48</f>
        <v/>
      </c>
      <c r="G3" s="2" t="str">
        <f>FANTAGIRO!G48</f>
        <v/>
      </c>
      <c r="H3" s="2" t="str">
        <f>FANTAGIRO!H48</f>
        <v/>
      </c>
      <c r="I3" s="2" t="str">
        <f>FANTAGIRO!I48</f>
        <v/>
      </c>
      <c r="J3" s="2" t="str">
        <f>FANTAGIRO!J48</f>
        <v/>
      </c>
      <c r="K3" s="2" t="str">
        <f>FANTAGIRO!K48</f>
        <v/>
      </c>
      <c r="L3" s="2" t="str">
        <f>FANTAGIRO!L48</f>
        <v/>
      </c>
      <c r="M3" s="2" t="str">
        <f>FANTAGIRO!M48</f>
        <v/>
      </c>
      <c r="N3" s="2" t="str">
        <f>FANTAGIRO!N48</f>
        <v/>
      </c>
      <c r="O3" s="2" t="str">
        <f>FANTAGIRO!O48</f>
        <v/>
      </c>
      <c r="P3" s="2" t="str">
        <f>FANTAGIRO!P48</f>
        <v/>
      </c>
      <c r="Q3" s="2" t="str">
        <f>FANTAGIRO!Q48</f>
        <v/>
      </c>
      <c r="R3" s="2" t="str">
        <f>FANTAGIRO!R48</f>
        <v/>
      </c>
      <c r="S3" s="2" t="str">
        <f>FANTAGIRO!S48</f>
        <v/>
      </c>
      <c r="T3" s="2" t="str">
        <f>FANTAGIRO!T48</f>
        <v/>
      </c>
      <c r="U3" s="2" t="str">
        <f>FANTAGIRO!U48</f>
        <v/>
      </c>
      <c r="V3" s="2" t="str">
        <f>FANTAGIRO!V48</f>
        <v/>
      </c>
      <c r="W3" s="2">
        <f>FANTAGIRO!X48</f>
        <v>85</v>
      </c>
    </row>
    <row r="4">
      <c r="A4" s="63" t="str">
        <f>FANTAGIRO!A2</f>
        <v>LOMBO</v>
      </c>
      <c r="B4" s="2">
        <f>FANTAGIRO!B12</f>
        <v>3</v>
      </c>
      <c r="C4" s="2">
        <f>FANTAGIRO!C12</f>
        <v>37</v>
      </c>
      <c r="D4" s="2" t="str">
        <f>FANTAGIRO!D12</f>
        <v/>
      </c>
      <c r="E4" s="2" t="str">
        <f>FANTAGIRO!E12</f>
        <v/>
      </c>
      <c r="F4" s="2" t="str">
        <f>FANTAGIRO!F12</f>
        <v/>
      </c>
      <c r="G4" s="2" t="str">
        <f>FANTAGIRO!G12</f>
        <v/>
      </c>
      <c r="H4" s="2" t="str">
        <f>FANTAGIRO!H12</f>
        <v/>
      </c>
      <c r="I4" s="2" t="str">
        <f>FANTAGIRO!I12</f>
        <v/>
      </c>
      <c r="J4" s="2" t="str">
        <f>FANTAGIRO!J12</f>
        <v/>
      </c>
      <c r="K4" s="2" t="str">
        <f>FANTAGIRO!K12</f>
        <v/>
      </c>
      <c r="L4" s="2" t="str">
        <f>FANTAGIRO!L12</f>
        <v/>
      </c>
      <c r="M4" s="2" t="str">
        <f>FANTAGIRO!M12</f>
        <v/>
      </c>
      <c r="N4" s="2" t="str">
        <f>FANTAGIRO!N12</f>
        <v/>
      </c>
      <c r="O4" s="2" t="str">
        <f>FANTAGIRO!O12</f>
        <v/>
      </c>
      <c r="P4" s="2" t="str">
        <f>FANTAGIRO!P12</f>
        <v/>
      </c>
      <c r="Q4" s="2" t="str">
        <f>FANTAGIRO!Q12</f>
        <v/>
      </c>
      <c r="R4" s="2" t="str">
        <f>FANTAGIRO!R12</f>
        <v/>
      </c>
      <c r="S4" s="2" t="str">
        <f>FANTAGIRO!S12</f>
        <v/>
      </c>
      <c r="T4" s="2" t="str">
        <f>FANTAGIRO!T12</f>
        <v/>
      </c>
      <c r="U4" s="2" t="str">
        <f>FANTAGIRO!U12</f>
        <v/>
      </c>
      <c r="V4" s="2" t="str">
        <f>FANTAGIRO!V12</f>
        <v/>
      </c>
      <c r="W4" s="2">
        <f>FANTAGIRO!X12</f>
        <v>37</v>
      </c>
    </row>
    <row r="5">
      <c r="A5" s="63" t="str">
        <f>FANTAGIRO!A26</f>
        <v>BONAZ</v>
      </c>
      <c r="B5" s="2">
        <f>FANTAGIRO!B36</f>
        <v>6</v>
      </c>
      <c r="C5" s="2">
        <f>FANTAGIRO!C36</f>
        <v>39</v>
      </c>
      <c r="D5" s="2" t="str">
        <f>FANTAGIRO!D36</f>
        <v/>
      </c>
      <c r="E5" s="2" t="str">
        <f>FANTAGIRO!E36</f>
        <v/>
      </c>
      <c r="F5" s="2" t="str">
        <f>FANTAGIRO!F36</f>
        <v/>
      </c>
      <c r="G5" s="2" t="str">
        <f>FANTAGIRO!G36</f>
        <v/>
      </c>
      <c r="H5" s="2" t="str">
        <f>FANTAGIRO!H36</f>
        <v/>
      </c>
      <c r="I5" s="2" t="str">
        <f>FANTAGIRO!I36</f>
        <v/>
      </c>
      <c r="J5" s="2" t="str">
        <f>FANTAGIRO!J36</f>
        <v/>
      </c>
      <c r="K5" s="2" t="str">
        <f>FANTAGIRO!K36</f>
        <v/>
      </c>
      <c r="L5" s="2" t="str">
        <f>FANTAGIRO!L36</f>
        <v/>
      </c>
      <c r="M5" s="2" t="str">
        <f>FANTAGIRO!M36</f>
        <v/>
      </c>
      <c r="N5" s="2" t="str">
        <f>FANTAGIRO!N36</f>
        <v/>
      </c>
      <c r="O5" s="2" t="str">
        <f>FANTAGIRO!O36</f>
        <v/>
      </c>
      <c r="P5" s="2" t="str">
        <f>FANTAGIRO!P36</f>
        <v/>
      </c>
      <c r="Q5" s="2" t="str">
        <f>FANTAGIRO!Q36</f>
        <v/>
      </c>
      <c r="R5" s="2" t="str">
        <f>FANTAGIRO!R36</f>
        <v/>
      </c>
      <c r="S5" s="2" t="str">
        <f>FANTAGIRO!S36</f>
        <v/>
      </c>
      <c r="T5" s="2" t="str">
        <f>FANTAGIRO!T36</f>
        <v/>
      </c>
      <c r="U5" s="2" t="str">
        <f>FANTAGIRO!U36</f>
        <v/>
      </c>
      <c r="V5" s="2" t="str">
        <f>FANTAGIRO!V36</f>
        <v/>
      </c>
      <c r="W5" s="2">
        <f>FANTAGIRO!X36</f>
        <v>39</v>
      </c>
    </row>
    <row r="6">
      <c r="A6" s="63" t="str">
        <f>FANTAGIRO!A50</f>
        <v>VENE</v>
      </c>
      <c r="B6" s="2">
        <f>FANTAGIRO!B60</f>
        <v>-7</v>
      </c>
      <c r="C6" s="2">
        <f>FANTAGIRO!C60</f>
        <v>22</v>
      </c>
      <c r="D6" s="2" t="str">
        <f>FANTAGIRO!D60</f>
        <v/>
      </c>
      <c r="E6" s="2" t="str">
        <f>FANTAGIRO!E60</f>
        <v/>
      </c>
      <c r="F6" s="2" t="str">
        <f>FANTAGIRO!F60</f>
        <v/>
      </c>
      <c r="G6" s="2" t="str">
        <f>FANTAGIRO!G60</f>
        <v/>
      </c>
      <c r="H6" s="2" t="str">
        <f>FANTAGIRO!H60</f>
        <v/>
      </c>
      <c r="I6" s="2" t="str">
        <f>FANTAGIRO!I60</f>
        <v/>
      </c>
      <c r="J6" s="2" t="str">
        <f>FANTAGIRO!J60</f>
        <v/>
      </c>
      <c r="K6" s="2" t="str">
        <f>FANTAGIRO!K60</f>
        <v/>
      </c>
      <c r="L6" s="2" t="str">
        <f>FANTAGIRO!L60</f>
        <v/>
      </c>
      <c r="M6" s="2" t="str">
        <f>FANTAGIRO!M60</f>
        <v/>
      </c>
      <c r="N6" s="2" t="str">
        <f>FANTAGIRO!N60</f>
        <v/>
      </c>
      <c r="O6" s="2" t="str">
        <f>FANTAGIRO!O60</f>
        <v/>
      </c>
      <c r="P6" s="2" t="str">
        <f>FANTAGIRO!P60</f>
        <v/>
      </c>
      <c r="Q6" s="2" t="str">
        <f>FANTAGIRO!Q60</f>
        <v/>
      </c>
      <c r="R6" s="2" t="str">
        <f>FANTAGIRO!R60</f>
        <v/>
      </c>
      <c r="S6" s="2" t="str">
        <f>FANTAGIRO!S60</f>
        <v/>
      </c>
      <c r="T6" s="2" t="str">
        <f>FANTAGIRO!T60</f>
        <v/>
      </c>
      <c r="U6" s="2" t="str">
        <f>FANTAGIRO!U60</f>
        <v/>
      </c>
      <c r="V6" s="2" t="str">
        <f>FANTAGIRO!V60</f>
        <v/>
      </c>
      <c r="W6" s="2">
        <f>FANTAGIRO!X60</f>
        <v>22</v>
      </c>
    </row>
    <row r="7">
      <c r="A7" s="63" t="str">
        <f>FANTAGIRO!A62</f>
        <v>MAFFO</v>
      </c>
      <c r="B7" s="2">
        <f>FANTAGIRO!B72</f>
        <v>15</v>
      </c>
      <c r="C7" s="2">
        <f>FANTAGIRO!C72</f>
        <v>17</v>
      </c>
      <c r="D7" s="2" t="str">
        <f>FANTAGIRO!D72</f>
        <v/>
      </c>
      <c r="E7" s="2" t="str">
        <f>FANTAGIRO!E72</f>
        <v/>
      </c>
      <c r="F7" s="2" t="str">
        <f>FANTAGIRO!F72</f>
        <v/>
      </c>
      <c r="G7" s="2" t="str">
        <f>FANTAGIRO!G72</f>
        <v/>
      </c>
      <c r="H7" s="2" t="str">
        <f>FANTAGIRO!H72</f>
        <v/>
      </c>
      <c r="I7" s="2" t="str">
        <f>FANTAGIRO!I72</f>
        <v/>
      </c>
      <c r="J7" s="2" t="str">
        <f>FANTAGIRO!J72</f>
        <v/>
      </c>
      <c r="K7" s="2" t="str">
        <f>FANTAGIRO!K72</f>
        <v/>
      </c>
      <c r="L7" s="2" t="str">
        <f>FANTAGIRO!L72</f>
        <v/>
      </c>
      <c r="M7" s="2" t="str">
        <f>FANTAGIRO!M72</f>
        <v/>
      </c>
      <c r="N7" s="2" t="str">
        <f>FANTAGIRO!N72</f>
        <v/>
      </c>
      <c r="O7" s="2" t="str">
        <f>FANTAGIRO!O72</f>
        <v/>
      </c>
      <c r="P7" s="2" t="str">
        <f>FANTAGIRO!P72</f>
        <v/>
      </c>
      <c r="Q7" s="2" t="str">
        <f>FANTAGIRO!Q72</f>
        <v/>
      </c>
      <c r="R7" s="2" t="str">
        <f>FANTAGIRO!R72</f>
        <v/>
      </c>
      <c r="S7" s="2" t="str">
        <f>FANTAGIRO!S72</f>
        <v/>
      </c>
      <c r="T7" s="2" t="str">
        <f>FANTAGIRO!T72</f>
        <v/>
      </c>
      <c r="U7" s="2" t="str">
        <f>FANTAGIRO!U72</f>
        <v/>
      </c>
      <c r="V7" s="2" t="str">
        <f>FANTAGIRO!V72</f>
        <v/>
      </c>
      <c r="W7" s="2">
        <f>FANTAGIRO!X72</f>
        <v>17</v>
      </c>
    </row>
    <row r="8">
      <c r="A8" s="63" t="str">
        <f>FANTAGIRO!A74</f>
        <v>IASCHI</v>
      </c>
      <c r="B8" s="2">
        <f>FANTAGIRO!B84</f>
        <v>8</v>
      </c>
      <c r="C8" s="2">
        <f>FANTAGIRO!C84</f>
        <v>8</v>
      </c>
      <c r="D8" s="2" t="str">
        <f>FANTAGIRO!D84</f>
        <v/>
      </c>
      <c r="E8" s="2" t="str">
        <f>FANTAGIRO!E84</f>
        <v/>
      </c>
      <c r="F8" s="2" t="str">
        <f>FANTAGIRO!F84</f>
        <v/>
      </c>
      <c r="G8" s="2" t="str">
        <f>FANTAGIRO!G84</f>
        <v/>
      </c>
      <c r="H8" s="2" t="str">
        <f>FANTAGIRO!H84</f>
        <v/>
      </c>
      <c r="I8" s="2" t="str">
        <f>FANTAGIRO!I84</f>
        <v/>
      </c>
      <c r="J8" s="2" t="str">
        <f>FANTAGIRO!J84</f>
        <v/>
      </c>
      <c r="K8" s="2" t="str">
        <f>FANTAGIRO!K84</f>
        <v/>
      </c>
      <c r="L8" s="2" t="str">
        <f>FANTAGIRO!L84</f>
        <v/>
      </c>
      <c r="M8" s="2" t="str">
        <f>FANTAGIRO!M84</f>
        <v/>
      </c>
      <c r="N8" s="2" t="str">
        <f>FANTAGIRO!N84</f>
        <v/>
      </c>
      <c r="O8" s="2" t="str">
        <f>FANTAGIRO!O84</f>
        <v/>
      </c>
      <c r="P8" s="2" t="str">
        <f>FANTAGIRO!P84</f>
        <v/>
      </c>
      <c r="Q8" s="2" t="str">
        <f>FANTAGIRO!Q84</f>
        <v/>
      </c>
      <c r="R8" s="2" t="str">
        <f>FANTAGIRO!R84</f>
        <v/>
      </c>
      <c r="S8" s="2" t="str">
        <f>FANTAGIRO!S84</f>
        <v/>
      </c>
      <c r="T8" s="2" t="str">
        <f>FANTAGIRO!T84</f>
        <v/>
      </c>
      <c r="U8" s="2" t="str">
        <f>FANTAGIRO!U84</f>
        <v/>
      </c>
      <c r="V8" s="2" t="str">
        <f>FANTAGIRO!V84</f>
        <v/>
      </c>
      <c r="W8" s="2">
        <f>FANTAGIRO!X84</f>
        <v>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11.13"/>
    <col customWidth="1" min="2" max="2" width="6.13"/>
    <col customWidth="1" min="3" max="3" width="12.13"/>
    <col customWidth="1" min="4" max="4" width="5.13"/>
    <col customWidth="1" min="5" max="5" width="14.25"/>
    <col customWidth="1" min="6" max="6" width="5.13"/>
    <col customWidth="1" min="7" max="7" width="12.0"/>
    <col customWidth="1" min="8" max="8" width="4.75"/>
    <col customWidth="1" min="9" max="9" width="9.38"/>
    <col customWidth="1" min="10" max="10" width="5.25"/>
    <col customWidth="1" min="12" max="12" width="7.38"/>
    <col customWidth="1" min="13" max="13" width="9.63"/>
  </cols>
  <sheetData>
    <row r="1" ht="12.75" customHeight="1">
      <c r="A1" s="65" t="s">
        <v>100</v>
      </c>
      <c r="B1" s="66"/>
      <c r="C1" s="65" t="s">
        <v>101</v>
      </c>
      <c r="D1" s="66"/>
      <c r="E1" s="65" t="s">
        <v>102</v>
      </c>
      <c r="F1" s="66"/>
      <c r="G1" s="65" t="s">
        <v>103</v>
      </c>
      <c r="H1" s="66"/>
      <c r="I1" s="65" t="s">
        <v>104</v>
      </c>
      <c r="J1" s="66"/>
      <c r="K1" s="65" t="s">
        <v>105</v>
      </c>
      <c r="L1" s="66"/>
    </row>
    <row r="2" ht="12.75" customHeight="1">
      <c r="A2" s="67" t="s">
        <v>106</v>
      </c>
      <c r="B2" s="67">
        <v>466.0</v>
      </c>
      <c r="C2" s="68" t="s">
        <v>107</v>
      </c>
      <c r="D2" s="68">
        <v>1.0</v>
      </c>
      <c r="E2" s="68" t="s">
        <v>108</v>
      </c>
      <c r="F2" s="68">
        <v>50.0</v>
      </c>
      <c r="G2" s="68" t="s">
        <v>109</v>
      </c>
      <c r="H2" s="68">
        <v>34.0</v>
      </c>
      <c r="I2" s="68" t="s">
        <v>110</v>
      </c>
      <c r="J2" s="68">
        <v>107.0</v>
      </c>
      <c r="K2" s="68" t="s">
        <v>111</v>
      </c>
      <c r="L2" s="68">
        <v>39.0</v>
      </c>
    </row>
    <row r="3" ht="12.75" customHeight="1">
      <c r="A3" s="67" t="s">
        <v>112</v>
      </c>
      <c r="B3" s="67">
        <v>1.0</v>
      </c>
      <c r="C3" s="68" t="s">
        <v>113</v>
      </c>
      <c r="D3" s="68">
        <v>41.0</v>
      </c>
      <c r="E3" s="68" t="s">
        <v>114</v>
      </c>
      <c r="F3" s="68">
        <v>1.0</v>
      </c>
      <c r="G3" s="68" t="s">
        <v>115</v>
      </c>
      <c r="H3" s="68">
        <v>45.0</v>
      </c>
      <c r="I3" s="68" t="s">
        <v>116</v>
      </c>
      <c r="J3" s="68">
        <v>15.0</v>
      </c>
      <c r="K3" s="68" t="s">
        <v>117</v>
      </c>
      <c r="L3" s="68">
        <v>51.0</v>
      </c>
    </row>
    <row r="4" ht="12.75" customHeight="1">
      <c r="A4" s="68" t="s">
        <v>118</v>
      </c>
      <c r="B4" s="68">
        <v>1.0</v>
      </c>
      <c r="C4" s="68" t="s">
        <v>119</v>
      </c>
      <c r="D4" s="68">
        <v>102.0</v>
      </c>
      <c r="E4" s="68" t="s">
        <v>120</v>
      </c>
      <c r="F4" s="68">
        <v>53.0</v>
      </c>
      <c r="G4" s="68" t="s">
        <v>121</v>
      </c>
      <c r="H4" s="68">
        <v>32.0</v>
      </c>
      <c r="I4" s="68" t="s">
        <v>122</v>
      </c>
      <c r="J4" s="68">
        <v>188.0</v>
      </c>
      <c r="K4" s="68" t="s">
        <v>123</v>
      </c>
      <c r="L4" s="68">
        <v>36.0</v>
      </c>
    </row>
    <row r="5" ht="12.75" customHeight="1">
      <c r="A5" s="68" t="s">
        <v>124</v>
      </c>
      <c r="B5" s="68">
        <v>1.0</v>
      </c>
      <c r="C5" s="68" t="s">
        <v>125</v>
      </c>
      <c r="D5" s="68">
        <v>55.0</v>
      </c>
      <c r="E5" s="67" t="s">
        <v>126</v>
      </c>
      <c r="F5" s="67">
        <v>35.0</v>
      </c>
      <c r="G5" s="68" t="s">
        <v>127</v>
      </c>
      <c r="H5" s="68">
        <v>25.0</v>
      </c>
      <c r="I5" s="68" t="s">
        <v>128</v>
      </c>
      <c r="J5" s="68">
        <v>30.0</v>
      </c>
      <c r="K5" s="68" t="s">
        <v>129</v>
      </c>
      <c r="L5" s="68">
        <v>175.0</v>
      </c>
    </row>
    <row r="6" ht="12.75" customHeight="1">
      <c r="A6" s="67" t="s">
        <v>130</v>
      </c>
      <c r="B6" s="68">
        <v>1.0</v>
      </c>
      <c r="C6" s="68" t="s">
        <v>131</v>
      </c>
      <c r="D6" s="68">
        <v>141.0</v>
      </c>
      <c r="E6" s="68" t="s">
        <v>132</v>
      </c>
      <c r="F6" s="68">
        <v>220.0</v>
      </c>
      <c r="G6" s="68" t="s">
        <v>133</v>
      </c>
      <c r="H6" s="68">
        <v>185.0</v>
      </c>
      <c r="I6" s="68" t="s">
        <v>134</v>
      </c>
      <c r="J6" s="68">
        <v>30.0</v>
      </c>
      <c r="K6" s="68" t="s">
        <v>135</v>
      </c>
      <c r="L6" s="68">
        <v>10.0</v>
      </c>
    </row>
    <row r="7" ht="12.75" customHeight="1">
      <c r="A7" s="68" t="s">
        <v>136</v>
      </c>
      <c r="B7" s="68">
        <v>1.0</v>
      </c>
      <c r="C7" s="68" t="s">
        <v>137</v>
      </c>
      <c r="D7" s="68">
        <v>1.0</v>
      </c>
      <c r="E7" s="67" t="s">
        <v>138</v>
      </c>
      <c r="F7" s="68">
        <v>1.0</v>
      </c>
      <c r="G7" s="67" t="s">
        <v>139</v>
      </c>
      <c r="H7" s="68">
        <v>50.0</v>
      </c>
      <c r="I7" s="68" t="s">
        <v>140</v>
      </c>
      <c r="J7" s="68">
        <v>30.0</v>
      </c>
      <c r="K7" s="68" t="s">
        <v>141</v>
      </c>
      <c r="L7" s="68">
        <v>29.0</v>
      </c>
    </row>
    <row r="8" ht="12.75" customHeight="1">
      <c r="A8" s="68" t="s">
        <v>142</v>
      </c>
      <c r="B8" s="68">
        <v>1.0</v>
      </c>
      <c r="C8" s="68" t="s">
        <v>143</v>
      </c>
      <c r="D8" s="68">
        <v>129.0</v>
      </c>
      <c r="E8" s="68" t="s">
        <v>144</v>
      </c>
      <c r="F8" s="68">
        <v>140.0</v>
      </c>
      <c r="G8" s="68" t="s">
        <v>145</v>
      </c>
      <c r="H8" s="68">
        <v>1.0</v>
      </c>
      <c r="I8" s="68" t="s">
        <v>146</v>
      </c>
      <c r="J8" s="68">
        <v>30.0</v>
      </c>
      <c r="K8" s="68" t="s">
        <v>147</v>
      </c>
      <c r="L8" s="68">
        <v>100.0</v>
      </c>
    </row>
    <row r="9" ht="12.75" customHeight="1">
      <c r="A9" s="67" t="s">
        <v>148</v>
      </c>
      <c r="B9" s="67">
        <v>1.0</v>
      </c>
      <c r="C9" s="68" t="s">
        <v>149</v>
      </c>
      <c r="D9" s="68">
        <v>30.0</v>
      </c>
      <c r="E9" s="68"/>
      <c r="F9" s="68"/>
      <c r="G9" s="68" t="s">
        <v>150</v>
      </c>
      <c r="H9" s="68">
        <v>128.0</v>
      </c>
      <c r="I9" s="68" t="s">
        <v>151</v>
      </c>
      <c r="J9" s="68">
        <v>30.0</v>
      </c>
      <c r="K9" s="68" t="s">
        <v>152</v>
      </c>
      <c r="L9" s="68">
        <v>1.0</v>
      </c>
    </row>
    <row r="10" ht="12.75" customHeight="1">
      <c r="A10" s="69" t="s">
        <v>153</v>
      </c>
      <c r="B10" s="69">
        <f>SUM(B2:B9)</f>
        <v>473</v>
      </c>
      <c r="C10" s="70"/>
      <c r="D10" s="69">
        <f>SUM(D2:D9)</f>
        <v>500</v>
      </c>
      <c r="E10" s="70"/>
      <c r="F10" s="69">
        <f>SUM(F2:F9)</f>
        <v>500</v>
      </c>
      <c r="G10" s="70"/>
      <c r="H10" s="69">
        <f>SUM(H2:H9)</f>
        <v>500</v>
      </c>
      <c r="I10" s="70"/>
      <c r="J10" s="69">
        <f>SUM(J2:J9)</f>
        <v>460</v>
      </c>
      <c r="K10" s="70"/>
      <c r="L10" s="69">
        <f>SUM(L2:L9)</f>
        <v>441</v>
      </c>
    </row>
    <row r="11" ht="12.75" customHeight="1">
      <c r="A11" s="69" t="s">
        <v>154</v>
      </c>
      <c r="B11" s="69">
        <v>500.0</v>
      </c>
      <c r="C11" s="70"/>
      <c r="D11" s="69">
        <f>500</f>
        <v>500</v>
      </c>
      <c r="E11" s="70"/>
      <c r="F11" s="69">
        <v>500.0</v>
      </c>
      <c r="G11" s="70"/>
      <c r="H11" s="69">
        <v>500.0</v>
      </c>
      <c r="I11" s="70"/>
      <c r="J11" s="69">
        <v>500.0</v>
      </c>
      <c r="K11" s="70"/>
      <c r="L11" s="69">
        <f>500</f>
        <v>500</v>
      </c>
    </row>
    <row r="12" ht="12.75" customHeight="1">
      <c r="A12" s="71" t="s">
        <v>155</v>
      </c>
      <c r="B12" s="68">
        <f>B11-SUM(B2:B9)</f>
        <v>27</v>
      </c>
      <c r="C12" s="66"/>
      <c r="D12" s="68">
        <f>D11-SUM(D2:D9)</f>
        <v>0</v>
      </c>
      <c r="E12" s="37"/>
      <c r="F12" s="68">
        <f>F11-SUM(F2:F9)</f>
        <v>0</v>
      </c>
      <c r="G12" s="37"/>
      <c r="H12" s="68">
        <f>H11-SUM(H2:H9)</f>
        <v>0</v>
      </c>
      <c r="I12" s="37"/>
      <c r="J12" s="68">
        <f>J11-SUM(J2:J9)</f>
        <v>40</v>
      </c>
      <c r="K12" s="37"/>
      <c r="L12" s="68">
        <f>L11-SUM(L2:L9)</f>
        <v>59</v>
      </c>
    </row>
    <row r="13" ht="12.75" customHeight="1">
      <c r="A13" s="37"/>
      <c r="B13" s="37"/>
      <c r="C13" s="66"/>
      <c r="D13" s="37"/>
      <c r="E13" s="37"/>
      <c r="F13" s="37"/>
      <c r="G13" s="37"/>
      <c r="H13" s="37"/>
    </row>
    <row r="14" ht="12.75" customHeight="1">
      <c r="A14" s="37"/>
      <c r="B14" s="37"/>
      <c r="C14" s="66"/>
      <c r="D14" s="37"/>
      <c r="E14" s="37"/>
      <c r="F14" s="37"/>
      <c r="G14" s="37"/>
      <c r="H14" s="37"/>
    </row>
    <row r="15" ht="12.75" customHeight="1">
      <c r="A15" s="37"/>
      <c r="B15" s="37"/>
      <c r="C15" s="66"/>
      <c r="D15" s="37"/>
      <c r="E15" s="37"/>
      <c r="F15" s="66"/>
      <c r="G15" s="37"/>
      <c r="H15" s="37"/>
    </row>
    <row r="16" ht="12.75" customHeight="1">
      <c r="A16" s="37"/>
      <c r="B16" s="37"/>
      <c r="C16" s="66"/>
      <c r="D16" s="37"/>
      <c r="E16" s="37"/>
      <c r="F16" s="37"/>
      <c r="G16" s="37"/>
      <c r="H16" s="37"/>
    </row>
    <row r="17" ht="12.75" customHeight="1">
      <c r="A17" s="37"/>
      <c r="B17" s="37"/>
      <c r="C17" s="66"/>
      <c r="D17" s="37"/>
      <c r="E17" s="37"/>
      <c r="F17" s="37"/>
      <c r="G17" s="37"/>
      <c r="H17" s="37"/>
    </row>
    <row r="18" ht="12.75" customHeight="1">
      <c r="A18" s="37"/>
      <c r="B18" s="37"/>
      <c r="C18" s="66"/>
      <c r="D18" s="37"/>
      <c r="E18" s="37"/>
      <c r="F18" s="37"/>
      <c r="G18" s="37"/>
      <c r="H18" s="37"/>
    </row>
    <row r="19" ht="12.75" customHeight="1">
      <c r="A19" s="37"/>
      <c r="B19" s="37"/>
      <c r="C19" s="66"/>
      <c r="D19" s="37"/>
      <c r="E19" s="37"/>
      <c r="F19" s="37"/>
      <c r="G19" s="37"/>
      <c r="H19" s="37"/>
    </row>
    <row r="20" ht="12.75" customHeight="1">
      <c r="A20" s="37"/>
      <c r="B20" s="37"/>
      <c r="C20" s="66"/>
      <c r="D20" s="37"/>
      <c r="E20" s="37"/>
      <c r="F20" s="37"/>
      <c r="G20" s="37"/>
      <c r="H20" s="37"/>
    </row>
    <row r="21" ht="15.75" customHeight="1">
      <c r="A21" s="37"/>
      <c r="B21" s="37"/>
      <c r="C21" s="37"/>
      <c r="D21" s="37"/>
      <c r="E21" s="37"/>
      <c r="F21" s="37"/>
      <c r="G21" s="37"/>
      <c r="H21" s="37"/>
    </row>
    <row r="22" ht="15.75" customHeight="1">
      <c r="A22" s="37"/>
      <c r="B22" s="37"/>
      <c r="C22" s="37"/>
      <c r="D22" s="37"/>
      <c r="E22" s="37"/>
      <c r="F22" s="37"/>
      <c r="G22" s="37"/>
      <c r="H22" s="37"/>
    </row>
    <row r="23" ht="15.75" customHeight="1">
      <c r="A23" s="37"/>
      <c r="B23" s="37"/>
      <c r="C23" s="37"/>
      <c r="D23" s="37"/>
      <c r="E23" s="37"/>
      <c r="F23" s="37"/>
      <c r="G23" s="37"/>
      <c r="H23" s="37"/>
    </row>
    <row r="24" ht="15.75" customHeight="1">
      <c r="A24" s="37"/>
      <c r="B24" s="37"/>
      <c r="C24" s="37"/>
      <c r="D24" s="37"/>
      <c r="E24" s="37"/>
      <c r="F24" s="37"/>
      <c r="G24" s="37"/>
      <c r="H24" s="37"/>
    </row>
    <row r="25" ht="15.75" customHeight="1">
      <c r="A25" s="37"/>
      <c r="B25" s="37"/>
      <c r="C25" s="37"/>
      <c r="D25" s="37"/>
      <c r="E25" s="37"/>
      <c r="F25" s="37"/>
      <c r="G25" s="37"/>
      <c r="H25" s="37"/>
    </row>
    <row r="26" ht="15.75" customHeight="1">
      <c r="A26" s="37"/>
      <c r="B26" s="37"/>
      <c r="C26" s="37"/>
      <c r="D26" s="37"/>
      <c r="E26" s="37"/>
      <c r="F26" s="37"/>
      <c r="G26" s="37"/>
      <c r="H26" s="37"/>
    </row>
    <row r="27" ht="15.75" customHeight="1">
      <c r="A27" s="37"/>
      <c r="B27" s="37"/>
      <c r="C27" s="37"/>
      <c r="D27" s="37"/>
      <c r="E27" s="37"/>
      <c r="F27" s="37"/>
      <c r="G27" s="37"/>
      <c r="H27" s="37"/>
    </row>
    <row r="28" ht="15.75" customHeight="1">
      <c r="A28" s="37"/>
      <c r="B28" s="37"/>
      <c r="C28" s="37"/>
      <c r="D28" s="37"/>
      <c r="E28" s="37"/>
      <c r="F28" s="37"/>
      <c r="G28" s="37"/>
      <c r="H28" s="37"/>
    </row>
    <row r="29" ht="15.75" customHeight="1">
      <c r="A29" s="37"/>
      <c r="B29" s="37"/>
      <c r="C29" s="37"/>
      <c r="D29" s="37"/>
      <c r="E29" s="37"/>
      <c r="F29" s="37"/>
      <c r="G29" s="37"/>
      <c r="H29" s="37"/>
    </row>
    <row r="30" ht="15.75" customHeight="1">
      <c r="A30" s="37"/>
      <c r="B30" s="37"/>
      <c r="C30" s="37"/>
      <c r="D30" s="37"/>
      <c r="E30" s="37"/>
      <c r="F30" s="37"/>
      <c r="G30" s="37"/>
      <c r="H30" s="37"/>
    </row>
    <row r="31" ht="15.75" customHeight="1">
      <c r="A31" s="37"/>
      <c r="B31" s="37"/>
      <c r="C31" s="37"/>
      <c r="D31" s="37"/>
      <c r="E31" s="37"/>
      <c r="F31" s="37"/>
      <c r="G31" s="37"/>
      <c r="H31" s="37"/>
    </row>
    <row r="32" ht="15.75" customHeight="1">
      <c r="A32" s="37"/>
      <c r="B32" s="37"/>
      <c r="C32" s="37"/>
      <c r="D32" s="37"/>
      <c r="E32" s="37"/>
      <c r="F32" s="37"/>
      <c r="G32" s="37"/>
      <c r="H32" s="37"/>
    </row>
    <row r="33" ht="15.75" customHeight="1">
      <c r="A33" s="37"/>
      <c r="B33" s="37"/>
      <c r="C33" s="37"/>
      <c r="D33" s="37"/>
      <c r="E33" s="37"/>
      <c r="F33" s="37"/>
      <c r="G33" s="37"/>
      <c r="H33" s="37"/>
    </row>
    <row r="34" ht="15.75" customHeight="1">
      <c r="A34" s="37"/>
      <c r="B34" s="37"/>
      <c r="C34" s="37"/>
      <c r="D34" s="37"/>
      <c r="E34" s="37"/>
      <c r="F34" s="37"/>
      <c r="G34" s="37"/>
      <c r="H34" s="37"/>
    </row>
    <row r="35" ht="15.75" customHeight="1">
      <c r="A35" s="37"/>
      <c r="B35" s="37"/>
      <c r="C35" s="37"/>
      <c r="D35" s="37"/>
      <c r="E35" s="37"/>
      <c r="F35" s="37"/>
      <c r="G35" s="37"/>
      <c r="H35" s="37"/>
    </row>
    <row r="36" ht="15.75" customHeight="1">
      <c r="A36" s="37"/>
      <c r="B36" s="37"/>
      <c r="C36" s="37"/>
      <c r="D36" s="37"/>
      <c r="E36" s="37"/>
      <c r="F36" s="37"/>
      <c r="G36" s="37"/>
      <c r="H36" s="37"/>
    </row>
    <row r="37" ht="15.75" customHeight="1">
      <c r="A37" s="37"/>
      <c r="B37" s="37"/>
      <c r="C37" s="37"/>
      <c r="D37" s="37"/>
      <c r="E37" s="37"/>
      <c r="F37" s="37"/>
      <c r="G37" s="37"/>
      <c r="H37" s="37"/>
    </row>
    <row r="38" ht="15.75" customHeight="1">
      <c r="A38" s="37"/>
      <c r="B38" s="37"/>
      <c r="C38" s="37"/>
      <c r="D38" s="37"/>
      <c r="E38" s="37"/>
      <c r="F38" s="37"/>
      <c r="G38" s="37"/>
      <c r="H38" s="37"/>
    </row>
    <row r="39" ht="15.75" customHeight="1">
      <c r="A39" s="37"/>
      <c r="B39" s="37"/>
      <c r="C39" s="37"/>
      <c r="D39" s="37"/>
      <c r="E39" s="37"/>
      <c r="F39" s="37"/>
      <c r="G39" s="37"/>
      <c r="H39" s="37"/>
    </row>
    <row r="40" ht="15.75" customHeight="1">
      <c r="A40" s="37"/>
      <c r="B40" s="37"/>
      <c r="C40" s="37"/>
      <c r="D40" s="37"/>
      <c r="E40" s="37"/>
      <c r="F40" s="37"/>
      <c r="G40" s="37"/>
      <c r="H40" s="37"/>
    </row>
    <row r="41" ht="15.75" customHeight="1">
      <c r="A41" s="37"/>
      <c r="B41" s="37"/>
      <c r="C41" s="37"/>
      <c r="D41" s="37"/>
      <c r="E41" s="37"/>
      <c r="F41" s="37"/>
      <c r="G41" s="37"/>
      <c r="H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</row>
  </sheetData>
  <drawing r:id="rId1"/>
</worksheet>
</file>